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总览" sheetId="2" r:id="rId1"/>
    <sheet name="Bug" sheetId="1" r:id="rId2"/>
  </sheets>
  <externalReferences>
    <externalReference r:id="rId3"/>
  </externalReferences>
  <definedNames>
    <definedName name="_xlnm._FilterDatabase" localSheetId="1" hidden="1">Bug!$A$1:$Q$59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<sst xmlns="http://schemas.openxmlformats.org/spreadsheetml/2006/main" count="736" uniqueCount="303">
  <si>
    <t>垣信禅道问题单统计</t>
  </si>
  <si>
    <t>问题单总数</t>
  </si>
  <si>
    <t>版本问题</t>
  </si>
  <si>
    <t>非问题</t>
  </si>
  <si>
    <t>环境问题</t>
  </si>
  <si>
    <t>客户需求</t>
  </si>
  <si>
    <t>需求未交付</t>
  </si>
  <si>
    <t>重复问题</t>
  </si>
  <si>
    <t>未关闭问题单统计</t>
  </si>
  <si>
    <t>总数</t>
  </si>
  <si>
    <t>激活状态bug</t>
  </si>
  <si>
    <t>待复现定位</t>
  </si>
  <si>
    <t>V0.6版本合入</t>
  </si>
  <si>
    <t>V0.7版本合入</t>
  </si>
  <si>
    <t>需求问题单，待客户明确需求（当前按照张天宇提的需求实现，测试人员有不同要求）</t>
  </si>
  <si>
    <t>中科微已解决，垣信禅道原因，该bug无法继续走流程</t>
  </si>
  <si>
    <t>已解决待回归</t>
  </si>
  <si>
    <t>Bug编号</t>
  </si>
  <si>
    <t>问题分类</t>
  </si>
  <si>
    <t>备注</t>
  </si>
  <si>
    <t>中科微禅道问题单号</t>
  </si>
  <si>
    <t>2024/4/2进展</t>
  </si>
  <si>
    <t>Bug标题</t>
  </si>
  <si>
    <t>严重程度</t>
  </si>
  <si>
    <t>优先级</t>
  </si>
  <si>
    <t>Bug状态</t>
  </si>
  <si>
    <t>是否确认</t>
  </si>
  <si>
    <t>由谁创建</t>
  </si>
  <si>
    <t>创建日期</t>
  </si>
  <si>
    <t>影响版本</t>
  </si>
  <si>
    <t>指派给</t>
  </si>
  <si>
    <t>指派日期</t>
  </si>
  <si>
    <t>由谁关闭</t>
  </si>
  <si>
    <t>关闭日期</t>
  </si>
  <si>
    <t>日志功能在V0.5版本交付</t>
  </si>
  <si>
    <t>【V0.0.0.2版本+基站+终端+必现】启动日志时间不对齐，日志是顺序的格式</t>
  </si>
  <si>
    <t>一般</t>
  </si>
  <si>
    <t>已关闭</t>
  </si>
  <si>
    <t>已确认</t>
  </si>
  <si>
    <t>龚燕燕</t>
  </si>
  <si>
    <t>2024-01-31 11:01:40</t>
  </si>
  <si>
    <t>ST_ST_OM_V0.0.0.2.2(#2)
ST_BS_OM_V0.0.0.2.1(#1)</t>
  </si>
  <si>
    <t>closed</t>
  </si>
  <si>
    <t>2024-03-26 16:37:23</t>
  </si>
  <si>
    <t>张永静</t>
  </si>
  <si>
    <t>客户环境与配置不一致</t>
  </si>
  <si>
    <t>[V0.0.0.2版本][基站] DL：DN （核心网服务器）ping终端下挂PC不通，经确认，基站已发送，但终端下挂PC没收到</t>
  </si>
  <si>
    <t>汤杰</t>
  </si>
  <si>
    <t>2024-01-31 11:28:19</t>
  </si>
  <si>
    <t>ST_BS_OM_V0.0.0.2.1(#1)</t>
  </si>
  <si>
    <t>2024-02-01 09:36:27</t>
  </si>
  <si>
    <t>熊永兴</t>
  </si>
  <si>
    <t>#3340</t>
  </si>
  <si>
    <t>【V0.0.0.2版本】【基站】 随机接入偶发性失败： logon response基站回复失败，UE state 一直保持在LOGON的状态，进入不了SYNC状态</t>
  </si>
  <si>
    <t>严重</t>
  </si>
  <si>
    <t>2024-01-31 11:36:18</t>
  </si>
  <si>
    <t>2024-03-26 17:03:43</t>
  </si>
  <si>
    <t>2024-03-21 17:26:16</t>
  </si>
  <si>
    <t>#3321</t>
  </si>
  <si>
    <t>【V0.0.0.2版本+基站+偶发】 基站sctp链路配置参数报错“参数值非法”</t>
  </si>
  <si>
    <t>2024-01-31 11:37:48</t>
  </si>
  <si>
    <t>2024-03-26 16:39:18</t>
  </si>
  <si>
    <t>客户没接跳波束开关</t>
  </si>
  <si>
    <t>【V0.0.0.2版本】【基站】跳波束场景下，基站不能配置大于5个小区，否则会出现CPU卡顿，FPGA统计数据不增加</t>
  </si>
  <si>
    <t>致命</t>
  </si>
  <si>
    <t>2024-01-31 11:42:22</t>
  </si>
  <si>
    <t>2024-03-15 20:36:27</t>
  </si>
  <si>
    <t>#3348</t>
  </si>
  <si>
    <t>中科微已解决，垣信禅道bug无法继续走流程</t>
  </si>
  <si>
    <r>
      <rPr>
        <sz val="9"/>
        <color rgb="FF000000"/>
        <rFont val="宋体"/>
        <charset val="134"/>
      </rPr>
      <t>【</t>
    </r>
    <r>
      <rPr>
        <sz val="9"/>
        <color rgb="FF000000"/>
        <rFont val="Calibri"/>
        <charset val="134"/>
      </rPr>
      <t>V0.0.0.2</t>
    </r>
    <r>
      <rPr>
        <sz val="9"/>
        <color rgb="FF000000"/>
        <rFont val="宋体"/>
        <charset val="134"/>
      </rPr>
      <t>版本】【终端】终端下挂</t>
    </r>
    <r>
      <rPr>
        <sz val="9"/>
        <color rgb="FF000000"/>
        <rFont val="Calibri"/>
        <charset val="134"/>
      </rPr>
      <t>PC</t>
    </r>
    <r>
      <rPr>
        <sz val="9"/>
        <color rgb="FF000000"/>
        <rFont val="宋体"/>
        <charset val="134"/>
      </rPr>
      <t>和终端业务口之间</t>
    </r>
    <r>
      <rPr>
        <sz val="9"/>
        <color rgb="FF000000"/>
        <rFont val="Calibri"/>
        <charset val="134"/>
      </rPr>
      <t>ping</t>
    </r>
    <r>
      <rPr>
        <sz val="9"/>
        <color rgb="FF000000"/>
        <rFont val="宋体"/>
        <charset val="134"/>
      </rPr>
      <t>包时通时断</t>
    </r>
  </si>
  <si>
    <t>激活</t>
  </si>
  <si>
    <t>2024-01-31 13:23:02</t>
  </si>
  <si>
    <t>汤杰(#jie.tang)</t>
  </si>
  <si>
    <t>2024-02-23 16:58:42</t>
  </si>
  <si>
    <t>#3118</t>
  </si>
  <si>
    <t>【V0.0.0.2版本】【基站】压力测试，终端反复登录高概率失败，现象是发送了控制PDU，基站日志里面显示未收到控制PDU</t>
  </si>
  <si>
    <t>沈蔚</t>
  </si>
  <si>
    <t>2024-01-31 13:32:53</t>
  </si>
  <si>
    <t>2024-03-21 18:32:42</t>
  </si>
  <si>
    <t>#3320</t>
  </si>
  <si>
    <t>【V0.0.0.2版本】【终端】压力测试，终端反复登录，低概率软件进程全消失</t>
  </si>
  <si>
    <t>2024-01-31 13:39:44</t>
  </si>
  <si>
    <t>ST_ST_OM_V0.0.0.2.2(#2)</t>
  </si>
  <si>
    <t>沈蔚(#wei.shen)</t>
  </si>
  <si>
    <t>2024-03-07 13:56:40</t>
  </si>
  <si>
    <t>#3407</t>
  </si>
  <si>
    <t>当前按照张天宇提的需求实现，测试人员有不同要求</t>
  </si>
  <si>
    <t>【V0.0.0.2版本】【基站】modcod的实际配置，和cfgfile.xml里的不对应</t>
  </si>
  <si>
    <t>2024-01-31 13:44:04</t>
  </si>
  <si>
    <t>熊永兴(#yongxing.xiong)</t>
  </si>
  <si>
    <t>2024-03-21 16:26:26</t>
  </si>
  <si>
    <t>无天线时的打桩命令，不会写到配置中</t>
  </si>
  <si>
    <t>【V0.0.0.2版本+终端+必现】终端软复位后beamid会回到默认值1，需要手动修改</t>
  </si>
  <si>
    <t>2024-01-31 14:13:38</t>
  </si>
  <si>
    <t>2024-03-07 10:08:05</t>
  </si>
  <si>
    <t>同问题单#1</t>
  </si>
  <si>
    <t>【V0.0.0.2版本+基站+终端+必现】告警时间不对齐</t>
  </si>
  <si>
    <t>提示</t>
  </si>
  <si>
    <t>朱鑫鑫</t>
  </si>
  <si>
    <t>2024-01-31 17:11:23</t>
  </si>
  <si>
    <t>2024-03-22 18:31:35</t>
  </si>
  <si>
    <t>网络有冲突</t>
  </si>
  <si>
    <t>【V0.0.0.2版本+基站+终端+偶现】跳波束场景下，反向带宽100M时，ping包超时丢包</t>
  </si>
  <si>
    <t>2024-01-31 17:38:17</t>
  </si>
  <si>
    <t>2024-03-26 18:05:26</t>
  </si>
  <si>
    <r>
      <rPr>
        <sz val="9"/>
        <color rgb="FF000000"/>
        <rFont val="宋体"/>
        <charset val="134"/>
      </rPr>
      <t>信令和</t>
    </r>
    <r>
      <rPr>
        <sz val="9"/>
        <color rgb="FF000000"/>
        <rFont val="Calibri"/>
        <charset val="134"/>
      </rPr>
      <t xml:space="preserve"> </t>
    </r>
    <r>
      <rPr>
        <sz val="9"/>
        <color rgb="FF000000"/>
        <rFont val="宋体"/>
        <charset val="134"/>
      </rPr>
      <t>业务组网需要单独隔开</t>
    </r>
  </si>
  <si>
    <t>【ST_BS_V0.0.0.2】【基站环境】【必现】当前基站设计仅支持动态路由，导致配置核心网本端用户面IP和控制面IP必须为不同网段，否则建链过程中控制面和用户面相互冲突，影响建链和数据传输；</t>
  </si>
  <si>
    <t>2024-01-31 19:15:13</t>
  </si>
  <si>
    <t>2024-02-23 17:19:51</t>
  </si>
  <si>
    <t>日志不在V0.2版本交付</t>
  </si>
  <si>
    <t>【ST_ST_V0.0.0.2】【终端环境】【必现】终端同步后，日志中一直打印‘trf  state（0） is not normal’</t>
  </si>
  <si>
    <t>2024-01-31 19:18:55</t>
  </si>
  <si>
    <t>2024-02-02 18:35:18</t>
  </si>
  <si>
    <t>需求ID#4303</t>
  </si>
  <si>
    <t>【ST_BS_V0.0.0.2】【基站环境】【必现】基站失步再恢复后无法自动完成时钟同步，需要下电重启</t>
  </si>
  <si>
    <t>已解决</t>
  </si>
  <si>
    <t>2024-01-31 19:24:58</t>
  </si>
  <si>
    <t>张永静(#yongjing.zhang)</t>
  </si>
  <si>
    <t>2024-03-24 10:41:07</t>
  </si>
  <si>
    <t>16APSK在0.2版本未交付</t>
  </si>
  <si>
    <t xml:space="preserve"> 【ST_BS_V0.0.0.2】【基站+终端】【必现】16APSK接入失败，终端日志显示：Ncr receive loss, must stop current option!</t>
  </si>
  <si>
    <t>2024-01-31 19:29:05</t>
  </si>
  <si>
    <t>2024-02-02 18:33:20</t>
  </si>
  <si>
    <t>网络拥塞</t>
  </si>
  <si>
    <t>【ST_BS_V0.0.0.2】【基站+终端】【必现】DL丢包率高</t>
  </si>
  <si>
    <t>2024-01-31 19:33:14</t>
  </si>
  <si>
    <t>2024-02-25 14:24:27</t>
  </si>
  <si>
    <t>测试环境信号未校准</t>
  </si>
  <si>
    <t>【ST_BS_V0.0.0.2】【基站】【必现】基站发出信号太弱，连接可调衰减器后无法完成接收广播消息，同步，登录等操作</t>
  </si>
  <si>
    <t>2024-01-31 19:37:57</t>
  </si>
  <si>
    <t>2024-02-04 18:20:53</t>
  </si>
  <si>
    <t>2024-02-04 17:23:27</t>
  </si>
  <si>
    <r>
      <rPr>
        <sz val="9"/>
        <color rgb="FF000000"/>
        <rFont val="Calibri"/>
        <charset val="134"/>
      </rPr>
      <t>idle</t>
    </r>
    <r>
      <rPr>
        <sz val="9"/>
        <color rgb="FF000000"/>
        <rFont val="宋体"/>
        <charset val="134"/>
      </rPr>
      <t>态的用户本身就不会自动进入同步态，除非寻呼和定时器超时</t>
    </r>
  </si>
  <si>
    <t>【ST_BS_V0.0.0.3】【基站+终端】【必现】基站失步恢复同步后，终端无法自动登录</t>
  </si>
  <si>
    <t>2024-02-01 15:26:30</t>
  </si>
  <si>
    <t>ST_OM_V0.0.0.4(#4)
BS_OM_V0.0.0.4(#3)</t>
  </si>
  <si>
    <t>2024-03-21 18:31:18</t>
  </si>
  <si>
    <t>#3442</t>
  </si>
  <si>
    <t>【V0.0.0.3版本】【基站】跳波束场景下，有且只有一个终端能都做ping包业务</t>
  </si>
  <si>
    <t>2024-02-02 14:23:24</t>
  </si>
  <si>
    <t>BS_OM_V0.0.0.4(#3)</t>
  </si>
  <si>
    <t>2024-03-21 16:37:57</t>
  </si>
  <si>
    <t>【ST_BS_V0.0.0.3】【终端】偶现终端维护口IP不通，串口重启网卡后恢复</t>
  </si>
  <si>
    <t>张才杰</t>
  </si>
  <si>
    <t>2024-02-04 14:08:45</t>
  </si>
  <si>
    <t>张才杰(#caijie.zhang)</t>
  </si>
  <si>
    <t>2024-03-24 10:51:19</t>
  </si>
  <si>
    <r>
      <rPr>
        <sz val="9"/>
        <color rgb="FF000000"/>
        <rFont val="宋体"/>
        <charset val="134"/>
      </rPr>
      <t>同问题单</t>
    </r>
    <r>
      <rPr>
        <sz val="9"/>
        <color rgb="FF000000"/>
        <rFont val="Calibri"/>
        <charset val="134"/>
      </rPr>
      <t>#16</t>
    </r>
  </si>
  <si>
    <t>【ST_BS_V0.0.0.3】【基站+终端】【必现】，GNSS基站失步恢复后终端无法正常业务</t>
  </si>
  <si>
    <t>2024-02-04 14:30:23</t>
  </si>
  <si>
    <t>2024-03-22 16:36:11</t>
  </si>
  <si>
    <r>
      <rPr>
        <sz val="9"/>
        <color rgb="FF000000"/>
        <rFont val="Calibri"/>
        <charset val="134"/>
      </rPr>
      <t>GNSS</t>
    </r>
    <r>
      <rPr>
        <sz val="9"/>
        <color rgb="FF000000"/>
        <rFont val="宋体"/>
        <charset val="134"/>
      </rPr>
      <t>模拟器问题</t>
    </r>
  </si>
  <si>
    <t>【ST_BS_V0.0.0.3】【基站+终端+GNSS模拟器】终端使用GNSS模拟器出现概率性无法接入网络或接入后概率性业务中断</t>
  </si>
  <si>
    <t>2024-02-05 15:26:32</t>
  </si>
  <si>
    <t>2024-03-15 17:11:31</t>
  </si>
  <si>
    <t>跳波束开关问题，使用中科微寄送跳波束开关后无该问题</t>
  </si>
  <si>
    <t>【ST_BS_V0.0.0.3】【基站+终端+跳波束开关】【必现】下行高阶modcod速率较低，不符合预期结果</t>
  </si>
  <si>
    <t>2024-02-05 15:32:47</t>
  </si>
  <si>
    <t>2024-03-26 17:21:24</t>
  </si>
  <si>
    <t>2024-03-15 17:10:53</t>
  </si>
  <si>
    <t>【ST_BS_V0.0.0.3】【基站+终端+跳波束开关】【必现】基站配置小区大于15个，终端无法接入</t>
  </si>
  <si>
    <t>2024-02-05 17:01:23</t>
  </si>
  <si>
    <t>主干(#trunk)
ST_OM_V0.0.0.4(#4)
BS_OM_V0.0.0.4(#3)
ST_ST_OM_V0.0.0.2.2(#2)
ST_BS_OM_V0.0.0.2.1(#1)</t>
  </si>
  <si>
    <t>2024-03-15 20:38:18</t>
  </si>
  <si>
    <t>预计在V0.6版本解决</t>
  </si>
  <si>
    <t>#3486</t>
  </si>
  <si>
    <t>【Version 0.0.0.3】【网络设置】终端下挂PC连接外网的场景需要修改PC网卡的MTU值为1400</t>
  </si>
  <si>
    <t>2024-02-05 18:31:19</t>
  </si>
  <si>
    <t>2024-02-20 18:50:43</t>
  </si>
  <si>
    <t>【V0.0.0.2版本】【基站】跳波束场景下，基站不能配置大于5个小区，否则会出现终端PDU会话建立失败</t>
  </si>
  <si>
    <t>2024-02-06 17:55:18</t>
  </si>
  <si>
    <t>2024-03-21 18:36:53</t>
  </si>
  <si>
    <t>希望能查询小版本号</t>
  </si>
  <si>
    <t>【V0.0.0.3版本+基站+终端+必现】版本号没有区分基站还是终端的小版本</t>
  </si>
  <si>
    <t>2024-02-21 16:59:51</t>
  </si>
  <si>
    <t>BS_OM_V0.0.0.4(#3)
ST_OM_V0.0.0.4(#4)</t>
  </si>
  <si>
    <t>2024-03-01 10:32:43</t>
  </si>
  <si>
    <t>BGR和NGBR在V0.3版本未交付</t>
  </si>
  <si>
    <t>【ST_BS_V0.0.0.3】【基站+终端+AMBR】【必现】反向NGBR承载的速率无法按照配置值限制</t>
  </si>
  <si>
    <t>潘国星</t>
  </si>
  <si>
    <t>2024-02-27 17:31:24</t>
  </si>
  <si>
    <t>潘国星(#guoxing.pan)</t>
  </si>
  <si>
    <t>2024-03-24 10:51:50</t>
  </si>
  <si>
    <t>【ST_BS_V0.0.0.3】【基站+终端+MBR/GBR】【必现】反向GBR承载的速率无法按照配置值限制</t>
  </si>
  <si>
    <t>2024-02-27 18:33:09</t>
  </si>
  <si>
    <t>2024-03-24 10:52:15</t>
  </si>
  <si>
    <r>
      <rPr>
        <sz val="9"/>
        <color rgb="FF000000"/>
        <rFont val="宋体"/>
        <charset val="134"/>
      </rPr>
      <t>同问题单</t>
    </r>
    <r>
      <rPr>
        <sz val="9"/>
        <color rgb="FF000000"/>
        <rFont val="Calibri"/>
        <charset val="134"/>
      </rPr>
      <t>#8</t>
    </r>
  </si>
  <si>
    <t>【ST_V0.0.0.3】【ST_OM_V0.0.0.4】基站和终端建链后做业务过程中，终端由online变成了idle</t>
  </si>
  <si>
    <t>2024-02-28 18:31:32</t>
  </si>
  <si>
    <t>ST_OM_V0.0.0.4(#4)</t>
  </si>
  <si>
    <t>2024-03-21 16:37:25</t>
  </si>
  <si>
    <t>#3793</t>
  </si>
  <si>
    <t>【ST_BS_V0.0.0.3】【基站+终端+终端反向EIRP功率】【必现】终端的EIRP配置为92及以上时，发射功率饱和，且带外杂散严重</t>
  </si>
  <si>
    <t>2024-02-28 18:40:54</t>
  </si>
  <si>
    <t>【ST_BS_V0.0.0.3】【基站+终端+基站接收RSSI】【必现】调整终端EIRP，基站侧RSSI一直为52631</t>
  </si>
  <si>
    <t>2024-02-28 18:44:09</t>
  </si>
  <si>
    <t>2024-03-24 10:47:42</t>
  </si>
  <si>
    <t>#3396</t>
  </si>
  <si>
    <t>【V0.0.0.3版本】【基站】终端反复接入，较高概率发生PDU已建立，但是无法做数据业务（中科微3396）</t>
  </si>
  <si>
    <t>2024-03-01 10:23:45</t>
  </si>
  <si>
    <t>2024-03-21 18:33:27</t>
  </si>
  <si>
    <t>维护web仅适配火狐浏览器</t>
  </si>
  <si>
    <t>【ST_BS_V0.0.0.3】【基站+终端】【必现】使用edge浏览器升级，上传升级包大小为0，无法升级</t>
  </si>
  <si>
    <t>顾闻</t>
  </si>
  <si>
    <t>2024-03-01 15:46:24</t>
  </si>
  <si>
    <t>2024-03-01 17:22:42</t>
  </si>
  <si>
    <t>实验室不具备完整条件，加的临时打桩命令规避</t>
  </si>
  <si>
    <t>【ST_BS_V0.0.0.4】【基站+终端+跳波束开关】双终端有一个终端无法登录成功</t>
  </si>
  <si>
    <t>2024-03-01 15:51:37</t>
  </si>
  <si>
    <t>顾闻(#wen.gu)</t>
  </si>
  <si>
    <t>2024-03-24 10:50:17</t>
  </si>
  <si>
    <t>同问题单#41</t>
  </si>
  <si>
    <t>【V0.0.0.4版本】【基站】基站升级V004版本，基站发射功率取值不平滑，导致基站发射功率偏低，终端无法接入</t>
  </si>
  <si>
    <t>2024-03-01 17:37:53</t>
  </si>
  <si>
    <t>主干(#trunk)</t>
  </si>
  <si>
    <t>2024-03-04 16:59:05</t>
  </si>
  <si>
    <t>2024-03-04 10:14:24</t>
  </si>
  <si>
    <t>两个地方可以查基站状态，希望合二为一</t>
  </si>
  <si>
    <t>【V0.0.0.4版本】【基站】基站升级V004版本，基站激活状态显示异常</t>
  </si>
  <si>
    <t>2024-03-01 17:41:54</t>
  </si>
  <si>
    <t>2024-03-04 16:58:38</t>
  </si>
  <si>
    <t>2024-03-04 10:07:38</t>
  </si>
  <si>
    <t>#3443</t>
  </si>
  <si>
    <t>【V0.0.0.4版本】【基站】升级版本后，基站下电重启未生效，需要重新删建sctp和ng链路（中科微3443）</t>
  </si>
  <si>
    <t>2024-03-04 09:42:21</t>
  </si>
  <si>
    <t>2024-03-20 09:49:33</t>
  </si>
  <si>
    <t>#3730</t>
  </si>
  <si>
    <t>2024-03-04 10:23:39</t>
  </si>
  <si>
    <t>#3429</t>
  </si>
  <si>
    <t>【BS_V0.0.0.4】【基站】【偶现】基站启动后，NG链路建立正常，无信号输出</t>
  </si>
  <si>
    <t>2024-03-05 15:52:00</t>
  </si>
  <si>
    <t>2024-03-26 17:11:35</t>
  </si>
  <si>
    <t>2024-03-21 16:43:08</t>
  </si>
  <si>
    <t>#3458</t>
  </si>
  <si>
    <t>【BS_V0.0.0.4】基站输出发射功率值配置单位错误，dbw应该为dbm</t>
  </si>
  <si>
    <t>2024-03-05 17:35:30</t>
  </si>
  <si>
    <t>BS_V0.0.0.4(#5)</t>
  </si>
  <si>
    <t>2024-03-21 15:02:31</t>
  </si>
  <si>
    <r>
      <rPr>
        <sz val="9"/>
        <color rgb="FF000000"/>
        <rFont val="宋体"/>
        <charset val="134"/>
      </rPr>
      <t>同问题单</t>
    </r>
    <r>
      <rPr>
        <sz val="9"/>
        <color rgb="FF000000"/>
        <rFont val="Calibri"/>
        <charset val="134"/>
      </rPr>
      <t>#27</t>
    </r>
  </si>
  <si>
    <t>【Version 0.0.0.4】基站侧NG口无法处理分片报文导致下行UDP灌包不通</t>
  </si>
  <si>
    <t>2024-03-05 22:11:42</t>
  </si>
  <si>
    <t>2024-03-26 16:40:42</t>
  </si>
  <si>
    <t>#3374</t>
  </si>
  <si>
    <t>【Version 0.0.0.4】终端长跑业务中断，且发送反向单音信号</t>
  </si>
  <si>
    <t>2024-03-06 11:48:02</t>
  </si>
  <si>
    <t>ST_V0.0.0.4(#6)</t>
  </si>
  <si>
    <t>2024-03-06 16:53:15</t>
  </si>
  <si>
    <t>“帧默认带频偏”消息未同步给垣信</t>
  </si>
  <si>
    <t>【V0.0.0.4版本】【基站】基站上行超帧序列中心频率设置为25M_37D5，终端PDU建立失败</t>
  </si>
  <si>
    <t>2024-03-06 18:00:28</t>
  </si>
  <si>
    <t>2024-03-22 10:32:45</t>
  </si>
  <si>
    <t>【V0.0.0.4版本】【终端】前向链路终端上报rssi值打印异常</t>
  </si>
  <si>
    <t>2024-03-07 10:01:57</t>
  </si>
  <si>
    <t>龚燕燕(#yanyan.gong)</t>
  </si>
  <si>
    <t>2024-03-24 10:49:52</t>
  </si>
  <si>
    <t>#3794</t>
  </si>
  <si>
    <t>【V0.0.0.4版本】【基站&amp;终端】反向ACM测试过程中，加大衰减，waveID由8psk3/4变化为8psk2/3，反向速率不降反升</t>
  </si>
  <si>
    <t>2024-03-08 14:29:31</t>
  </si>
  <si>
    <t>ST_V0.0.0.4(#6)
BS_V0.0.0.4(#5)</t>
  </si>
  <si>
    <t>2024-03-21 17:47:00</t>
  </si>
  <si>
    <t>#3795</t>
  </si>
  <si>
    <t>【V0.0.0.4版本】【基站&amp;终端】反向ACM测试过程中，不同反向带宽场景，终端掉线点的反向衰减值差别大</t>
  </si>
  <si>
    <t>2024-03-08 14:52:22</t>
  </si>
  <si>
    <t>ST_V0.0.0.4(#6)
ST_OM_V0.0.0.4(#4)
BS_OM_V0.0.0.4(#3)</t>
  </si>
  <si>
    <t>2024-03-21 17:44:31</t>
  </si>
  <si>
    <t>多子带功能在V0.5版本才交付</t>
  </si>
  <si>
    <t>暂无</t>
  </si>
  <si>
    <t>【V0.0.0.4版本】【基站&amp;终端】跳波束场景下反向带宽50MHz+50MHz, 反向调制方式为ACM，两个终端做上行业务，不加衰减时，误帧率为48.36%</t>
  </si>
  <si>
    <t>2024-03-15 13:56:17</t>
  </si>
  <si>
    <t>BS_V0.0.0.4(#5)
ST_V0.0.0.4(#6)</t>
  </si>
  <si>
    <t>朱鑫鑫(#xinxin.zhu)</t>
  </si>
  <si>
    <t>2024-03-22 16:19:53</t>
  </si>
  <si>
    <t>#3629</t>
  </si>
  <si>
    <t>【BS_V0.0.0.5】【基站】基站升级V0.5版本，卡在百分之70无法继续执行</t>
  </si>
  <si>
    <t>2024-03-15 17:07:59</t>
  </si>
  <si>
    <t>2024-03-27 10:36:03</t>
  </si>
  <si>
    <t>#3729</t>
  </si>
  <si>
    <t>【BS_V0.0.0.4】【基站+终端】在链路EVM较差的情况下，下行ACM到了最高阶，速率仅仅为80Mbps</t>
  </si>
  <si>
    <t>2024-03-15 17:22:49</t>
  </si>
  <si>
    <t>2024-03-15 18:34:24</t>
  </si>
  <si>
    <t>#3647</t>
  </si>
  <si>
    <t>【BS_V0.0.0.5】【基站+终端】NCC版本，基站十分钟任务结束后，发射三个单音信号</t>
  </si>
  <si>
    <t>2024-03-21 11:11:46</t>
  </si>
  <si>
    <t>2024-03-24 10:48:29</t>
  </si>
  <si>
    <t>#3758</t>
  </si>
  <si>
    <t>【BS_V0.0.0.5】【基站+终端】NCC版本，核心网未响应NG链路请求，基站显示激活</t>
  </si>
  <si>
    <t>2024-03-21 11:16:19</t>
  </si>
  <si>
    <t>2024-03-29 14:40:08</t>
  </si>
  <si>
    <t>1）信道仿真仪的trigger使用方式不正确；2）终端的位置配置不正确</t>
  </si>
  <si>
    <t>【BS_V0.0.0.5】【基站+终端】NCC版本，10分钟信道模拟，只能前五分钟正常接入业务，且下行速率一直随时间递减</t>
  </si>
  <si>
    <t>2024-03-21 11:25:04</t>
  </si>
  <si>
    <t>2024-03-21 15:00:05</t>
  </si>
  <si>
    <t>#3797</t>
  </si>
  <si>
    <t>V0.5SP03版本已解决</t>
  </si>
  <si>
    <t>【ST_V0.0.0.5_sp1】【基站+终端】终端反复登录，必现PDU会话被拒和服务请求被拒</t>
  </si>
  <si>
    <t>2024-03-25 13:48:57</t>
  </si>
  <si>
    <t>【ST_V0.0.0.5_SP02_R02】带NCC版本，终端概率性解析不到BchTbl</t>
  </si>
  <si>
    <t>2024-04-03 18:33:38</t>
  </si>
  <si>
    <t>QFWX_TX_V0.0.0.5-SP02-R03(#7)</t>
  </si>
  <si>
    <r>
      <rPr>
        <sz val="9"/>
        <color rgb="FF000000"/>
        <rFont val="宋体"/>
        <charset val="134"/>
      </rPr>
      <t>【</t>
    </r>
    <r>
      <rPr>
        <sz val="9"/>
        <color rgb="FF000000"/>
        <rFont val="Calibri"/>
        <charset val="134"/>
      </rPr>
      <t>ST_V0.0.0.5_SP02_R02</t>
    </r>
    <r>
      <rPr>
        <sz val="9"/>
        <color rgb="FF000000"/>
        <rFont val="宋体"/>
        <charset val="134"/>
      </rPr>
      <t>】带</t>
    </r>
    <r>
      <rPr>
        <sz val="9"/>
        <color rgb="FF000000"/>
        <rFont val="Calibri"/>
        <charset val="134"/>
      </rPr>
      <t>NCC</t>
    </r>
    <r>
      <rPr>
        <sz val="9"/>
        <color rgb="FF000000"/>
        <rFont val="宋体"/>
        <charset val="134"/>
      </rPr>
      <t>版本，偶现终端</t>
    </r>
    <r>
      <rPr>
        <sz val="9"/>
        <color rgb="FF000000"/>
        <rFont val="Calibri"/>
        <charset val="134"/>
      </rPr>
      <t>PDU</t>
    </r>
    <r>
      <rPr>
        <sz val="9"/>
        <color rgb="FF000000"/>
        <rFont val="宋体"/>
        <charset val="134"/>
      </rPr>
      <t>登录失败</t>
    </r>
  </si>
  <si>
    <t>2024-04-03 18:38:51</t>
  </si>
  <si>
    <r>
      <rPr>
        <sz val="9"/>
        <color rgb="FF000000"/>
        <rFont val="Calibri"/>
        <charset val="134"/>
      </rPr>
      <t>NCC</t>
    </r>
    <r>
      <rPr>
        <sz val="9"/>
        <color rgb="FF000000"/>
        <rFont val="宋体"/>
        <charset val="134"/>
      </rPr>
      <t>文件上传成功后，网页刷新后显示</t>
    </r>
    <r>
      <rPr>
        <sz val="9"/>
        <color rgb="FF000000"/>
        <rFont val="Calibri"/>
        <charset val="134"/>
      </rPr>
      <t>0bit</t>
    </r>
  </si>
  <si>
    <t>2024-04-03 19:06:40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</si>
</sst>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9"/>
      <color indexed="8"/>
      <name val="Calibri"/>
      <charset val="134"/>
    </font>
    <font>
      <b/>
      <sz val="9"/>
      <color indexed="10"/>
      <name val="Calibri"/>
      <charset val="134"/>
    </font>
    <font>
      <b/>
      <sz val="9"/>
      <color rgb="FFFFFFFF"/>
      <name val="宋体"/>
      <charset val="134"/>
    </font>
    <font>
      <sz val="9"/>
      <name val="宋体"/>
      <charset val="134"/>
    </font>
    <font>
      <sz val="9"/>
      <color rgb="FF000000"/>
      <name val="宋体"/>
      <charset val="134"/>
    </font>
    <font>
      <sz val="9"/>
      <color rgb="FF000000"/>
      <name val="Calibri"/>
      <charset val="134"/>
    </font>
    <font>
      <b/>
      <sz val="9"/>
      <color rgb="FF000000"/>
      <name val="宋体"/>
      <charset val="134"/>
    </font>
    <font>
      <sz val="10"/>
      <color indexed="8"/>
      <name val="微软雅黑"/>
      <charset val="134"/>
    </font>
    <font>
      <b/>
      <sz val="10"/>
      <color rgb="FF000000"/>
      <name val="微软雅黑"/>
      <charset val="134"/>
    </font>
    <font>
      <sz val="10"/>
      <color rgb="FF000000"/>
      <name val="微软雅黑"/>
      <charset val="134"/>
    </font>
    <font>
      <b/>
      <sz val="10"/>
      <color rgb="FFFF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11"/>
        <bgColor indexed="8"/>
      </patternFill>
    </fill>
    <fill>
      <patternFill patternType="solid">
        <fgColor rgb="FFFFC000"/>
        <bgColor indexed="8"/>
      </patternFill>
    </fill>
    <fill>
      <patternFill patternType="solid">
        <fgColor indexed="13"/>
        <bgColor indexed="8"/>
      </patternFill>
    </fill>
    <fill>
      <patternFill patternType="solid">
        <fgColor indexed="14"/>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7" borderId="16" applyNumberFormat="0" applyAlignment="0" applyProtection="0">
      <alignment vertical="center"/>
    </xf>
    <xf numFmtId="0" fontId="21" fillId="8" borderId="17" applyNumberFormat="0" applyAlignment="0" applyProtection="0">
      <alignment vertical="center"/>
    </xf>
    <xf numFmtId="0" fontId="22" fillId="8" borderId="16" applyNumberFormat="0" applyAlignment="0" applyProtection="0">
      <alignment vertical="center"/>
    </xf>
    <xf numFmtId="0" fontId="23" fillId="9"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cellStyleXfs>
  <cellXfs count="50">
    <xf numFmtId="0" fontId="0" fillId="0" borderId="0" xfId="0" applyFill="1" applyProtection="1"/>
    <xf numFmtId="0" fontId="0" fillId="0" borderId="0" xfId="0" applyFill="1" applyAlignment="1" applyProtection="1">
      <alignment horizontal="center" vertical="center" wrapText="1"/>
    </xf>
    <xf numFmtId="0" fontId="0" fillId="0" borderId="0" xfId="0" applyFill="1" applyAlignment="1" applyProtection="1">
      <alignment wrapText="1"/>
    </xf>
    <xf numFmtId="0" fontId="1"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0" fillId="4"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0" fillId="4" borderId="1" xfId="0" applyFont="1" applyFill="1" applyBorder="1" applyAlignment="1" applyProtection="1">
      <alignmen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vertical="center" wrapText="1"/>
    </xf>
    <xf numFmtId="0" fontId="4" fillId="5"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4"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0" fillId="0" borderId="4" xfId="0" applyFont="1" applyFill="1" applyBorder="1" applyAlignment="1" applyProtection="1">
      <alignment horizontal="center" vertical="center" wrapText="1"/>
    </xf>
    <xf numFmtId="0" fontId="5" fillId="4" borderId="1" xfId="0" applyFont="1" applyFill="1" applyBorder="1" applyAlignment="1" applyProtection="1">
      <alignment vertical="center" wrapText="1"/>
    </xf>
    <xf numFmtId="0" fontId="6" fillId="0" borderId="0" xfId="0" applyFont="1" applyFill="1" applyAlignment="1" applyProtection="1">
      <alignment horizontal="center" wrapText="1"/>
    </xf>
    <xf numFmtId="49" fontId="0" fillId="4" borderId="1" xfId="0" applyNumberFormat="1" applyFont="1" applyFill="1" applyBorder="1" applyAlignment="1" applyProtection="1">
      <alignment vertical="center" wrapText="1"/>
    </xf>
    <xf numFmtId="49" fontId="0" fillId="5" borderId="1" xfId="0" applyNumberFormat="1" applyFont="1" applyFill="1" applyBorder="1" applyAlignment="1" applyProtection="1">
      <alignment vertical="center" wrapText="1"/>
    </xf>
    <xf numFmtId="0" fontId="0" fillId="5" borderId="2" xfId="0" applyFont="1" applyFill="1" applyBorder="1" applyAlignment="1" applyProtection="1">
      <alignment vertical="center" wrapText="1"/>
    </xf>
    <xf numFmtId="49" fontId="0" fillId="4" borderId="3" xfId="0" applyNumberFormat="1" applyFont="1" applyFill="1" applyBorder="1" applyAlignment="1" applyProtection="1">
      <alignment vertical="center" wrapText="1"/>
    </xf>
    <xf numFmtId="0" fontId="0" fillId="4" borderId="4" xfId="0" applyFont="1" applyFill="1" applyBorder="1" applyAlignment="1" applyProtection="1">
      <alignment vertical="center" wrapText="1"/>
    </xf>
    <xf numFmtId="49" fontId="0" fillId="4" borderId="4" xfId="0" applyNumberFormat="1" applyFont="1" applyFill="1" applyBorder="1" applyAlignment="1" applyProtection="1">
      <alignment vertical="center" wrapText="1"/>
    </xf>
    <xf numFmtId="49" fontId="0" fillId="5" borderId="3" xfId="0" applyNumberFormat="1" applyFont="1" applyFill="1" applyBorder="1" applyAlignment="1" applyProtection="1">
      <alignment vertical="center" wrapText="1"/>
    </xf>
    <xf numFmtId="49" fontId="0" fillId="5" borderId="2" xfId="0" applyNumberFormat="1" applyFont="1" applyFill="1" applyBorder="1" applyAlignment="1" applyProtection="1">
      <alignmen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wrapText="1"/>
    </xf>
    <xf numFmtId="0" fontId="5" fillId="0" borderId="0" xfId="0" applyFont="1" applyFill="1" applyAlignment="1" applyProtection="1">
      <alignment wrapText="1"/>
    </xf>
    <xf numFmtId="0" fontId="7" fillId="0" borderId="0" xfId="0" applyFont="1" applyFill="1" applyProtection="1"/>
    <xf numFmtId="0" fontId="8" fillId="0" borderId="5" xfId="0" applyFont="1" applyFill="1" applyBorder="1" applyAlignment="1" applyProtection="1">
      <alignment horizontal="center"/>
    </xf>
    <xf numFmtId="0" fontId="8" fillId="0" borderId="6" xfId="0" applyFont="1" applyFill="1" applyBorder="1" applyAlignment="1" applyProtection="1">
      <alignment horizontal="center"/>
    </xf>
    <xf numFmtId="0" fontId="8" fillId="0" borderId="7" xfId="0" applyFont="1" applyFill="1" applyBorder="1" applyAlignment="1" applyProtection="1">
      <alignment horizontal="center"/>
    </xf>
    <xf numFmtId="0" fontId="7" fillId="0" borderId="4" xfId="0" applyFont="1" applyFill="1" applyBorder="1" applyProtection="1"/>
    <xf numFmtId="0" fontId="9"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9" fillId="0" borderId="4" xfId="0" applyFont="1" applyFill="1" applyBorder="1" applyProtection="1"/>
    <xf numFmtId="0" fontId="9" fillId="0" borderId="12" xfId="0" applyFont="1" applyFill="1" applyBorder="1" applyAlignment="1" applyProtection="1">
      <alignment horizontal="center" vertical="center"/>
    </xf>
    <xf numFmtId="0" fontId="7" fillId="0" borderId="12"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343399"/>
      <rgbColor rgb="00808080"/>
      <rgbColor rgb="00B2D7EA"/>
      <rgbColor rgb="00DEE6FB"/>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12;&#36712;&#27979;&#35797;&#23454;&#39564;&#23460;&#32852;&#35797;-&#26410;&#20851;&#38381;Bug(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ug"/>
      <sheetName val="系统数据"/>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17"/>
  <sheetViews>
    <sheetView tabSelected="1" workbookViewId="0">
      <selection activeCell="B1" sqref="B1:E17"/>
    </sheetView>
  </sheetViews>
  <sheetFormatPr defaultColWidth="9.33333333333333" defaultRowHeight="15" outlineLevelCol="4"/>
  <cols>
    <col min="1" max="1" width="9.33333333333333" style="31"/>
    <col min="2" max="2" width="21.3333333333333" style="31" customWidth="1"/>
    <col min="3" max="3" width="13.8333333333333" style="31" customWidth="1"/>
    <col min="4" max="4" width="10.5" style="31" customWidth="1"/>
    <col min="5" max="5" width="111.857142857143" style="31" customWidth="1"/>
    <col min="6" max="16384" width="9.33333333333333" style="31"/>
  </cols>
  <sheetData>
    <row r="1" ht="15.6" spans="2:5">
      <c r="B1" s="32" t="s">
        <v>0</v>
      </c>
      <c r="C1" s="33"/>
      <c r="D1" s="34"/>
      <c r="E1" s="35"/>
    </row>
    <row r="2" spans="2:5">
      <c r="B2" s="36" t="s">
        <v>1</v>
      </c>
      <c r="C2" s="37">
        <f>SUBTOTAL(3,Bug!A2:A100)</f>
        <v>58</v>
      </c>
      <c r="D2" s="38"/>
      <c r="E2" s="35"/>
    </row>
    <row r="3" spans="2:5">
      <c r="B3" s="36" t="s">
        <v>2</v>
      </c>
      <c r="C3" s="37">
        <f>COUNTIF(Bug!B:B,"版本问题")</f>
        <v>27</v>
      </c>
      <c r="D3" s="38"/>
      <c r="E3" s="35"/>
    </row>
    <row r="4" spans="2:5">
      <c r="B4" s="39" t="s">
        <v>3</v>
      </c>
      <c r="C4" s="37">
        <f>COUNTIF(Bug!B:B,"非问题")</f>
        <v>5</v>
      </c>
      <c r="D4" s="38"/>
      <c r="E4" s="35"/>
    </row>
    <row r="5" spans="2:5">
      <c r="B5" s="39" t="s">
        <v>4</v>
      </c>
      <c r="C5" s="37">
        <f>COUNTIF(Bug!B:B,"环境问题")</f>
        <v>11</v>
      </c>
      <c r="D5" s="38"/>
      <c r="E5" s="35"/>
    </row>
    <row r="6" spans="2:5">
      <c r="B6" s="39" t="s">
        <v>5</v>
      </c>
      <c r="C6" s="37">
        <f>COUNTIF(Bug!B:B,"客户需求")</f>
        <v>3</v>
      </c>
      <c r="D6" s="38"/>
      <c r="E6" s="35"/>
    </row>
    <row r="7" spans="2:5">
      <c r="B7" s="39" t="s">
        <v>6</v>
      </c>
      <c r="C7" s="37">
        <f>COUNTIF(Bug!B:B,"需求未交付")</f>
        <v>7</v>
      </c>
      <c r="D7" s="38"/>
      <c r="E7" s="35"/>
    </row>
    <row r="8" spans="2:5">
      <c r="B8" s="39" t="s">
        <v>7</v>
      </c>
      <c r="C8" s="37">
        <f>COUNTIF(Bug!B:B,"重复问题")</f>
        <v>5</v>
      </c>
      <c r="D8" s="38"/>
      <c r="E8" s="35"/>
    </row>
    <row r="9" ht="27" customHeight="1" spans="2:5">
      <c r="B9" s="40"/>
      <c r="C9" s="41"/>
      <c r="D9" s="42"/>
      <c r="E9" s="35"/>
    </row>
    <row r="10" ht="15.6" spans="2:5">
      <c r="B10" s="43" t="s">
        <v>8</v>
      </c>
      <c r="C10" s="43"/>
      <c r="D10" s="43"/>
      <c r="E10" s="43"/>
    </row>
    <row r="11" ht="15.6" spans="2:5">
      <c r="B11" s="36" t="s">
        <v>9</v>
      </c>
      <c r="C11" s="44">
        <f>C12+C17</f>
        <v>27</v>
      </c>
      <c r="D11" s="44"/>
      <c r="E11" s="44"/>
    </row>
    <row r="12" spans="2:5">
      <c r="B12" s="45" t="s">
        <v>10</v>
      </c>
      <c r="C12" s="46">
        <f>COUNTIF(Bug!I:I,"激活")</f>
        <v>12</v>
      </c>
      <c r="D12" s="39">
        <f>COUNTIF(Bug!E:E,"待复现定位")</f>
        <v>7</v>
      </c>
      <c r="E12" s="47" t="s">
        <v>11</v>
      </c>
    </row>
    <row r="13" spans="2:5">
      <c r="B13" s="48"/>
      <c r="C13" s="49"/>
      <c r="D13" s="39">
        <f>COUNTIF(Bug!E:E,"V0.6版本合入")</f>
        <v>2</v>
      </c>
      <c r="E13" s="47" t="s">
        <v>12</v>
      </c>
    </row>
    <row r="14" spans="2:5">
      <c r="B14" s="48"/>
      <c r="C14" s="49"/>
      <c r="D14" s="39">
        <f>COUNTIF(Bug!E:E,"V0.7版本合入")</f>
        <v>1</v>
      </c>
      <c r="E14" s="47" t="s">
        <v>13</v>
      </c>
    </row>
    <row r="15" spans="2:5">
      <c r="B15" s="48"/>
      <c r="C15" s="49"/>
      <c r="D15" s="39">
        <v>1</v>
      </c>
      <c r="E15" s="47" t="s">
        <v>14</v>
      </c>
    </row>
    <row r="16" spans="2:5">
      <c r="B16" s="48"/>
      <c r="C16" s="49"/>
      <c r="D16" s="39">
        <v>1</v>
      </c>
      <c r="E16" s="35" t="s">
        <v>15</v>
      </c>
    </row>
    <row r="17" spans="2:5">
      <c r="B17" s="36" t="s">
        <v>16</v>
      </c>
      <c r="C17" s="39">
        <f>COUNTIF(Bug!I:I,"已解决")</f>
        <v>15</v>
      </c>
      <c r="D17" s="35"/>
      <c r="E17" s="35"/>
    </row>
  </sheetData>
  <mergeCells count="13">
    <mergeCell ref="B1:D1"/>
    <mergeCell ref="C2:D2"/>
    <mergeCell ref="C3:D3"/>
    <mergeCell ref="C4:D4"/>
    <mergeCell ref="C5:D5"/>
    <mergeCell ref="C6:D6"/>
    <mergeCell ref="C7:D7"/>
    <mergeCell ref="C8:D8"/>
    <mergeCell ref="B9:D9"/>
    <mergeCell ref="B10:E10"/>
    <mergeCell ref="C11:E11"/>
    <mergeCell ref="B12:B16"/>
    <mergeCell ref="C12:C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2"/>
  <sheetViews>
    <sheetView topLeftCell="C1" workbookViewId="0">
      <pane ySplit="1" topLeftCell="A44" activePane="bottomLeft" state="frozen"/>
      <selection/>
      <selection pane="bottomLeft" activeCell="E63" sqref="E63"/>
    </sheetView>
  </sheetViews>
  <sheetFormatPr defaultColWidth="9" defaultRowHeight="12" customHeight="1"/>
  <cols>
    <col min="1" max="1" width="9.33333333333333" style="1" customWidth="1"/>
    <col min="2" max="2" width="10.8333333333333" style="2" customWidth="1"/>
    <col min="3" max="3" width="55.6666666666667" style="2" customWidth="1"/>
    <col min="4" max="4" width="19" style="2" customWidth="1"/>
    <col min="5" max="5" width="46.7142857142857" style="2" customWidth="1"/>
    <col min="6" max="6" width="71.8571428571429" style="2" customWidth="1"/>
    <col min="7" max="9" width="9" style="2"/>
    <col min="10" max="10" width="10.1428571428571" style="2" customWidth="1"/>
    <col min="11" max="11" width="9" style="2"/>
    <col min="12" max="12" width="12" style="2" customWidth="1"/>
    <col min="13" max="13" width="10.5714285714286" style="2" customWidth="1"/>
    <col min="14" max="14" width="18.9166666666667" style="2" customWidth="1"/>
    <col min="15" max="15" width="12" style="2" customWidth="1"/>
    <col min="16" max="16" width="10.4285714285714" style="2" customWidth="1"/>
    <col min="17" max="17" width="12" style="2" customWidth="1"/>
    <col min="18" max="16384" width="9" style="2"/>
  </cols>
  <sheetData>
    <row r="1" customHeight="1" spans="1:17">
      <c r="A1" s="3" t="s">
        <v>17</v>
      </c>
      <c r="B1" s="4" t="s">
        <v>18</v>
      </c>
      <c r="C1" s="4" t="s">
        <v>19</v>
      </c>
      <c r="D1" s="4" t="s">
        <v>20</v>
      </c>
      <c r="E1" s="4" t="s">
        <v>21</v>
      </c>
      <c r="F1" s="5" t="s">
        <v>22</v>
      </c>
      <c r="G1" s="5" t="s">
        <v>23</v>
      </c>
      <c r="H1" s="5" t="s">
        <v>24</v>
      </c>
      <c r="I1" s="5" t="s">
        <v>25</v>
      </c>
      <c r="J1" s="5" t="s">
        <v>26</v>
      </c>
      <c r="K1" s="5" t="s">
        <v>27</v>
      </c>
      <c r="L1" s="5" t="s">
        <v>28</v>
      </c>
      <c r="M1" s="5" t="s">
        <v>29</v>
      </c>
      <c r="N1" s="5" t="s">
        <v>30</v>
      </c>
      <c r="O1" s="5" t="s">
        <v>31</v>
      </c>
      <c r="P1" s="5" t="s">
        <v>32</v>
      </c>
      <c r="Q1" s="5" t="s">
        <v>33</v>
      </c>
    </row>
    <row r="2" customHeight="1" spans="1:17">
      <c r="A2" s="6">
        <v>1</v>
      </c>
      <c r="B2" s="7" t="s">
        <v>6</v>
      </c>
      <c r="C2" s="8" t="s">
        <v>34</v>
      </c>
      <c r="D2" s="8"/>
      <c r="E2" s="8"/>
      <c r="F2" s="9" t="s">
        <v>35</v>
      </c>
      <c r="G2" s="9" t="s">
        <v>36</v>
      </c>
      <c r="H2" s="9">
        <v>3</v>
      </c>
      <c r="I2" s="9" t="s">
        <v>37</v>
      </c>
      <c r="J2" s="9" t="s">
        <v>38</v>
      </c>
      <c r="K2" s="9" t="s">
        <v>39</v>
      </c>
      <c r="L2" s="20" t="s">
        <v>40</v>
      </c>
      <c r="M2" s="9" t="s">
        <v>41</v>
      </c>
      <c r="N2" s="9" t="s">
        <v>42</v>
      </c>
      <c r="O2" s="20" t="s">
        <v>43</v>
      </c>
      <c r="P2" s="9" t="s">
        <v>44</v>
      </c>
      <c r="Q2" s="20" t="s">
        <v>43</v>
      </c>
    </row>
    <row r="3" customHeight="1" spans="1:17">
      <c r="A3" s="10">
        <v>2</v>
      </c>
      <c r="B3" s="7" t="s">
        <v>4</v>
      </c>
      <c r="C3" s="8" t="s">
        <v>45</v>
      </c>
      <c r="D3" s="8"/>
      <c r="E3" s="8"/>
      <c r="F3" s="11" t="s">
        <v>46</v>
      </c>
      <c r="G3" s="11" t="s">
        <v>36</v>
      </c>
      <c r="H3" s="11">
        <v>3</v>
      </c>
      <c r="I3" s="11" t="s">
        <v>37</v>
      </c>
      <c r="J3" s="11" t="s">
        <v>38</v>
      </c>
      <c r="K3" s="11" t="s">
        <v>47</v>
      </c>
      <c r="L3" s="21" t="s">
        <v>48</v>
      </c>
      <c r="M3" s="11" t="s">
        <v>49</v>
      </c>
      <c r="N3" s="11" t="s">
        <v>42</v>
      </c>
      <c r="O3" s="21" t="s">
        <v>50</v>
      </c>
      <c r="P3" s="11" t="s">
        <v>51</v>
      </c>
      <c r="Q3" s="21" t="s">
        <v>50</v>
      </c>
    </row>
    <row r="4" customHeight="1" spans="1:17">
      <c r="A4" s="6">
        <v>3</v>
      </c>
      <c r="B4" s="7" t="s">
        <v>2</v>
      </c>
      <c r="C4" s="8"/>
      <c r="D4" s="8" t="s">
        <v>52</v>
      </c>
      <c r="E4" s="8"/>
      <c r="F4" s="9" t="s">
        <v>53</v>
      </c>
      <c r="G4" s="9" t="s">
        <v>54</v>
      </c>
      <c r="H4" s="9">
        <v>2</v>
      </c>
      <c r="I4" s="9" t="s">
        <v>37</v>
      </c>
      <c r="J4" s="9" t="s">
        <v>38</v>
      </c>
      <c r="K4" s="9" t="s">
        <v>47</v>
      </c>
      <c r="L4" s="20" t="s">
        <v>55</v>
      </c>
      <c r="M4" s="9" t="s">
        <v>49</v>
      </c>
      <c r="N4" s="9" t="s">
        <v>42</v>
      </c>
      <c r="O4" s="20" t="s">
        <v>56</v>
      </c>
      <c r="P4" s="9" t="s">
        <v>44</v>
      </c>
      <c r="Q4" s="20" t="s">
        <v>57</v>
      </c>
    </row>
    <row r="5" customHeight="1" spans="1:17">
      <c r="A5" s="10">
        <v>4</v>
      </c>
      <c r="B5" s="7" t="s">
        <v>2</v>
      </c>
      <c r="C5" s="8"/>
      <c r="D5" s="8" t="s">
        <v>58</v>
      </c>
      <c r="E5" s="8"/>
      <c r="F5" s="11" t="s">
        <v>59</v>
      </c>
      <c r="G5" s="11" t="s">
        <v>36</v>
      </c>
      <c r="H5" s="11">
        <v>3</v>
      </c>
      <c r="I5" s="11" t="s">
        <v>37</v>
      </c>
      <c r="J5" s="11" t="s">
        <v>38</v>
      </c>
      <c r="K5" s="11" t="s">
        <v>39</v>
      </c>
      <c r="L5" s="21" t="s">
        <v>60</v>
      </c>
      <c r="M5" s="11" t="s">
        <v>41</v>
      </c>
      <c r="N5" s="11" t="s">
        <v>42</v>
      </c>
      <c r="O5" s="21" t="s">
        <v>61</v>
      </c>
      <c r="P5" s="11" t="s">
        <v>44</v>
      </c>
      <c r="Q5" s="21" t="s">
        <v>61</v>
      </c>
    </row>
    <row r="6" customHeight="1" spans="1:17">
      <c r="A6" s="6">
        <v>5</v>
      </c>
      <c r="B6" s="7" t="s">
        <v>4</v>
      </c>
      <c r="C6" s="8" t="s">
        <v>62</v>
      </c>
      <c r="D6" s="8"/>
      <c r="E6" s="8"/>
      <c r="F6" s="9" t="s">
        <v>63</v>
      </c>
      <c r="G6" s="9" t="s">
        <v>64</v>
      </c>
      <c r="H6" s="9">
        <v>2</v>
      </c>
      <c r="I6" s="9" t="s">
        <v>37</v>
      </c>
      <c r="J6" s="9" t="s">
        <v>38</v>
      </c>
      <c r="K6" s="9" t="s">
        <v>47</v>
      </c>
      <c r="L6" s="20" t="s">
        <v>65</v>
      </c>
      <c r="M6" s="9" t="s">
        <v>49</v>
      </c>
      <c r="N6" s="9" t="s">
        <v>42</v>
      </c>
      <c r="O6" s="20" t="s">
        <v>66</v>
      </c>
      <c r="P6" s="9" t="s">
        <v>44</v>
      </c>
      <c r="Q6" s="20" t="s">
        <v>66</v>
      </c>
    </row>
    <row r="7" customHeight="1" spans="1:17">
      <c r="A7" s="10">
        <v>6</v>
      </c>
      <c r="B7" s="7" t="s">
        <v>2</v>
      </c>
      <c r="C7" s="8"/>
      <c r="D7" s="8" t="s">
        <v>67</v>
      </c>
      <c r="E7" s="8" t="s">
        <v>68</v>
      </c>
      <c r="F7" s="12" t="s">
        <v>69</v>
      </c>
      <c r="G7" s="11" t="s">
        <v>64</v>
      </c>
      <c r="H7" s="11">
        <v>2</v>
      </c>
      <c r="I7" s="11" t="s">
        <v>70</v>
      </c>
      <c r="J7" s="11" t="s">
        <v>38</v>
      </c>
      <c r="K7" s="11" t="s">
        <v>47</v>
      </c>
      <c r="L7" s="21" t="s">
        <v>71</v>
      </c>
      <c r="M7" s="11" t="s">
        <v>49</v>
      </c>
      <c r="N7" s="11" t="s">
        <v>72</v>
      </c>
      <c r="O7" s="21" t="s">
        <v>73</v>
      </c>
      <c r="P7" s="11"/>
      <c r="Q7" s="21"/>
    </row>
    <row r="8" customHeight="1" spans="1:17">
      <c r="A8" s="6">
        <v>7</v>
      </c>
      <c r="B8" s="7" t="s">
        <v>2</v>
      </c>
      <c r="C8" s="8"/>
      <c r="D8" s="8" t="s">
        <v>74</v>
      </c>
      <c r="E8" s="8"/>
      <c r="F8" s="9" t="s">
        <v>75</v>
      </c>
      <c r="G8" s="9" t="s">
        <v>36</v>
      </c>
      <c r="H8" s="9">
        <v>1</v>
      </c>
      <c r="I8" s="9" t="s">
        <v>37</v>
      </c>
      <c r="J8" s="9" t="s">
        <v>38</v>
      </c>
      <c r="K8" s="9" t="s">
        <v>76</v>
      </c>
      <c r="L8" s="20" t="s">
        <v>77</v>
      </c>
      <c r="M8" s="9" t="s">
        <v>49</v>
      </c>
      <c r="N8" s="9" t="s">
        <v>42</v>
      </c>
      <c r="O8" s="20" t="s">
        <v>78</v>
      </c>
      <c r="P8" s="9" t="s">
        <v>44</v>
      </c>
      <c r="Q8" s="20" t="s">
        <v>78</v>
      </c>
    </row>
    <row r="9" customHeight="1" spans="1:17">
      <c r="A9" s="10">
        <v>8</v>
      </c>
      <c r="B9" s="7" t="s">
        <v>2</v>
      </c>
      <c r="C9" s="8"/>
      <c r="D9" s="8" t="s">
        <v>79</v>
      </c>
      <c r="E9" s="8" t="s">
        <v>12</v>
      </c>
      <c r="F9" s="11" t="s">
        <v>80</v>
      </c>
      <c r="G9" s="11" t="s">
        <v>36</v>
      </c>
      <c r="H9" s="11">
        <v>3</v>
      </c>
      <c r="I9" s="11" t="s">
        <v>70</v>
      </c>
      <c r="J9" s="11" t="s">
        <v>38</v>
      </c>
      <c r="K9" s="11" t="s">
        <v>76</v>
      </c>
      <c r="L9" s="21" t="s">
        <v>81</v>
      </c>
      <c r="M9" s="11" t="s">
        <v>82</v>
      </c>
      <c r="N9" s="11" t="s">
        <v>83</v>
      </c>
      <c r="O9" s="21" t="s">
        <v>84</v>
      </c>
      <c r="P9" s="11"/>
      <c r="Q9" s="21"/>
    </row>
    <row r="10" ht="28" customHeight="1" spans="1:17">
      <c r="A10" s="6">
        <v>9</v>
      </c>
      <c r="B10" s="7" t="s">
        <v>5</v>
      </c>
      <c r="C10" s="8"/>
      <c r="D10" s="8" t="s">
        <v>85</v>
      </c>
      <c r="E10" s="8" t="s">
        <v>86</v>
      </c>
      <c r="F10" s="9" t="s">
        <v>87</v>
      </c>
      <c r="G10" s="9" t="s">
        <v>36</v>
      </c>
      <c r="H10" s="9">
        <v>3</v>
      </c>
      <c r="I10" s="9" t="s">
        <v>70</v>
      </c>
      <c r="J10" s="9" t="s">
        <v>38</v>
      </c>
      <c r="K10" s="9" t="s">
        <v>76</v>
      </c>
      <c r="L10" s="20" t="s">
        <v>88</v>
      </c>
      <c r="M10" s="9" t="s">
        <v>49</v>
      </c>
      <c r="N10" s="9" t="s">
        <v>89</v>
      </c>
      <c r="O10" s="20" t="s">
        <v>90</v>
      </c>
      <c r="P10" s="9"/>
      <c r="Q10" s="20"/>
    </row>
    <row r="11" customHeight="1" spans="1:17">
      <c r="A11" s="10">
        <v>10</v>
      </c>
      <c r="B11" s="7" t="s">
        <v>3</v>
      </c>
      <c r="C11" s="8" t="s">
        <v>91</v>
      </c>
      <c r="D11" s="8"/>
      <c r="E11" s="8"/>
      <c r="F11" s="11" t="s">
        <v>92</v>
      </c>
      <c r="G11" s="11" t="s">
        <v>36</v>
      </c>
      <c r="H11" s="11">
        <v>3</v>
      </c>
      <c r="I11" s="11" t="s">
        <v>37</v>
      </c>
      <c r="J11" s="11" t="s">
        <v>38</v>
      </c>
      <c r="K11" s="11" t="s">
        <v>39</v>
      </c>
      <c r="L11" s="21" t="s">
        <v>93</v>
      </c>
      <c r="M11" s="11" t="s">
        <v>82</v>
      </c>
      <c r="N11" s="11" t="s">
        <v>42</v>
      </c>
      <c r="O11" s="21" t="s">
        <v>94</v>
      </c>
      <c r="P11" s="11" t="s">
        <v>39</v>
      </c>
      <c r="Q11" s="21" t="s">
        <v>94</v>
      </c>
    </row>
    <row r="12" customHeight="1" spans="1:17">
      <c r="A12" s="6">
        <v>11</v>
      </c>
      <c r="B12" s="7" t="s">
        <v>7</v>
      </c>
      <c r="C12" s="8" t="s">
        <v>95</v>
      </c>
      <c r="D12" s="8"/>
      <c r="E12" s="8"/>
      <c r="F12" s="9" t="s">
        <v>96</v>
      </c>
      <c r="G12" s="9" t="s">
        <v>97</v>
      </c>
      <c r="H12" s="9">
        <v>4</v>
      </c>
      <c r="I12" s="9" t="s">
        <v>37</v>
      </c>
      <c r="J12" s="9" t="s">
        <v>38</v>
      </c>
      <c r="K12" s="9" t="s">
        <v>98</v>
      </c>
      <c r="L12" s="20" t="s">
        <v>99</v>
      </c>
      <c r="M12" s="9" t="s">
        <v>41</v>
      </c>
      <c r="N12" s="9" t="s">
        <v>42</v>
      </c>
      <c r="O12" s="20" t="s">
        <v>100</v>
      </c>
      <c r="P12" s="9" t="s">
        <v>44</v>
      </c>
      <c r="Q12" s="20" t="s">
        <v>100</v>
      </c>
    </row>
    <row r="13" customHeight="1" spans="1:17">
      <c r="A13" s="10">
        <v>12</v>
      </c>
      <c r="B13" s="7" t="s">
        <v>4</v>
      </c>
      <c r="C13" s="8" t="s">
        <v>101</v>
      </c>
      <c r="D13" s="8"/>
      <c r="E13" s="8"/>
      <c r="F13" s="11" t="s">
        <v>102</v>
      </c>
      <c r="G13" s="11" t="s">
        <v>36</v>
      </c>
      <c r="H13" s="11">
        <v>3</v>
      </c>
      <c r="I13" s="11" t="s">
        <v>37</v>
      </c>
      <c r="J13" s="11" t="s">
        <v>38</v>
      </c>
      <c r="K13" s="11" t="s">
        <v>98</v>
      </c>
      <c r="L13" s="21" t="s">
        <v>103</v>
      </c>
      <c r="M13" s="11" t="s">
        <v>41</v>
      </c>
      <c r="N13" s="11" t="s">
        <v>42</v>
      </c>
      <c r="O13" s="21" t="s">
        <v>104</v>
      </c>
      <c r="P13" s="11" t="s">
        <v>44</v>
      </c>
      <c r="Q13" s="21" t="s">
        <v>104</v>
      </c>
    </row>
    <row r="14" customHeight="1" spans="1:17">
      <c r="A14" s="6">
        <v>13</v>
      </c>
      <c r="B14" s="7" t="s">
        <v>4</v>
      </c>
      <c r="C14" s="8" t="s">
        <v>105</v>
      </c>
      <c r="D14" s="8"/>
      <c r="E14" s="8"/>
      <c r="F14" s="9" t="s">
        <v>106</v>
      </c>
      <c r="G14" s="9" t="s">
        <v>36</v>
      </c>
      <c r="H14" s="9">
        <v>3</v>
      </c>
      <c r="I14" s="9" t="s">
        <v>37</v>
      </c>
      <c r="J14" s="9"/>
      <c r="K14" s="9" t="s">
        <v>44</v>
      </c>
      <c r="L14" s="20" t="s">
        <v>107</v>
      </c>
      <c r="M14" s="9" t="s">
        <v>49</v>
      </c>
      <c r="N14" s="9" t="s">
        <v>42</v>
      </c>
      <c r="O14" s="20" t="s">
        <v>108</v>
      </c>
      <c r="P14" s="9" t="s">
        <v>44</v>
      </c>
      <c r="Q14" s="20" t="s">
        <v>108</v>
      </c>
    </row>
    <row r="15" customHeight="1" spans="1:17">
      <c r="A15" s="10">
        <v>14</v>
      </c>
      <c r="B15" s="7" t="s">
        <v>2</v>
      </c>
      <c r="C15" s="8" t="s">
        <v>109</v>
      </c>
      <c r="D15" s="8"/>
      <c r="E15" s="8"/>
      <c r="F15" s="11" t="s">
        <v>110</v>
      </c>
      <c r="G15" s="11" t="s">
        <v>97</v>
      </c>
      <c r="H15" s="11">
        <v>4</v>
      </c>
      <c r="I15" s="11" t="s">
        <v>37</v>
      </c>
      <c r="J15" s="11" t="s">
        <v>38</v>
      </c>
      <c r="K15" s="11" t="s">
        <v>44</v>
      </c>
      <c r="L15" s="21" t="s">
        <v>111</v>
      </c>
      <c r="M15" s="11" t="s">
        <v>41</v>
      </c>
      <c r="N15" s="11" t="s">
        <v>42</v>
      </c>
      <c r="O15" s="21" t="s">
        <v>112</v>
      </c>
      <c r="P15" s="11" t="s">
        <v>44</v>
      </c>
      <c r="Q15" s="21" t="s">
        <v>112</v>
      </c>
    </row>
    <row r="16" customHeight="1" spans="1:17">
      <c r="A16" s="6">
        <v>15</v>
      </c>
      <c r="B16" s="7" t="s">
        <v>2</v>
      </c>
      <c r="C16" s="8"/>
      <c r="D16" s="8" t="s">
        <v>113</v>
      </c>
      <c r="E16" s="8"/>
      <c r="F16" s="9" t="s">
        <v>114</v>
      </c>
      <c r="G16" s="9" t="s">
        <v>36</v>
      </c>
      <c r="H16" s="9">
        <v>3</v>
      </c>
      <c r="I16" s="9" t="s">
        <v>115</v>
      </c>
      <c r="J16" s="9" t="s">
        <v>38</v>
      </c>
      <c r="K16" s="9" t="s">
        <v>44</v>
      </c>
      <c r="L16" s="20" t="s">
        <v>116</v>
      </c>
      <c r="M16" s="9" t="s">
        <v>49</v>
      </c>
      <c r="N16" s="9" t="s">
        <v>117</v>
      </c>
      <c r="O16" s="20" t="s">
        <v>118</v>
      </c>
      <c r="P16" s="9"/>
      <c r="Q16" s="20"/>
    </row>
    <row r="17" customHeight="1" spans="1:17">
      <c r="A17" s="10">
        <v>16</v>
      </c>
      <c r="B17" s="7" t="s">
        <v>6</v>
      </c>
      <c r="C17" s="8" t="s">
        <v>119</v>
      </c>
      <c r="D17" s="8"/>
      <c r="E17" s="8"/>
      <c r="F17" s="11" t="s">
        <v>120</v>
      </c>
      <c r="G17" s="11" t="s">
        <v>64</v>
      </c>
      <c r="H17" s="11">
        <v>1</v>
      </c>
      <c r="I17" s="11" t="s">
        <v>37</v>
      </c>
      <c r="J17" s="11" t="s">
        <v>38</v>
      </c>
      <c r="K17" s="11" t="s">
        <v>44</v>
      </c>
      <c r="L17" s="21" t="s">
        <v>121</v>
      </c>
      <c r="M17" s="11" t="s">
        <v>49</v>
      </c>
      <c r="N17" s="11" t="s">
        <v>42</v>
      </c>
      <c r="O17" s="21" t="s">
        <v>122</v>
      </c>
      <c r="P17" s="11" t="s">
        <v>44</v>
      </c>
      <c r="Q17" s="21" t="s">
        <v>122</v>
      </c>
    </row>
    <row r="18" customHeight="1" spans="1:17">
      <c r="A18" s="6">
        <v>17</v>
      </c>
      <c r="B18" s="7" t="s">
        <v>4</v>
      </c>
      <c r="C18" s="8" t="s">
        <v>123</v>
      </c>
      <c r="D18" s="8"/>
      <c r="E18" s="8"/>
      <c r="F18" s="9" t="s">
        <v>124</v>
      </c>
      <c r="G18" s="9" t="s">
        <v>36</v>
      </c>
      <c r="H18" s="9">
        <v>3</v>
      </c>
      <c r="I18" s="9" t="s">
        <v>37</v>
      </c>
      <c r="J18" s="9" t="s">
        <v>38</v>
      </c>
      <c r="K18" s="9" t="s">
        <v>44</v>
      </c>
      <c r="L18" s="20" t="s">
        <v>125</v>
      </c>
      <c r="M18" s="9" t="s">
        <v>49</v>
      </c>
      <c r="N18" s="9" t="s">
        <v>42</v>
      </c>
      <c r="O18" s="20" t="s">
        <v>126</v>
      </c>
      <c r="P18" s="9" t="s">
        <v>44</v>
      </c>
      <c r="Q18" s="20" t="s">
        <v>126</v>
      </c>
    </row>
    <row r="19" customHeight="1" spans="1:17">
      <c r="A19" s="10">
        <v>18</v>
      </c>
      <c r="B19" s="7" t="s">
        <v>4</v>
      </c>
      <c r="C19" s="8" t="s">
        <v>127</v>
      </c>
      <c r="D19" s="8"/>
      <c r="E19" s="8"/>
      <c r="F19" s="11" t="s">
        <v>128</v>
      </c>
      <c r="G19" s="11" t="s">
        <v>64</v>
      </c>
      <c r="H19" s="11">
        <v>1</v>
      </c>
      <c r="I19" s="11" t="s">
        <v>37</v>
      </c>
      <c r="J19" s="11" t="s">
        <v>38</v>
      </c>
      <c r="K19" s="11" t="s">
        <v>44</v>
      </c>
      <c r="L19" s="21" t="s">
        <v>129</v>
      </c>
      <c r="M19" s="11" t="s">
        <v>49</v>
      </c>
      <c r="N19" s="11" t="s">
        <v>42</v>
      </c>
      <c r="O19" s="21" t="s">
        <v>130</v>
      </c>
      <c r="P19" s="11" t="s">
        <v>44</v>
      </c>
      <c r="Q19" s="21" t="s">
        <v>131</v>
      </c>
    </row>
    <row r="20" customHeight="1" spans="1:17">
      <c r="A20" s="6">
        <v>19</v>
      </c>
      <c r="B20" s="7" t="s">
        <v>3</v>
      </c>
      <c r="C20" s="13" t="s">
        <v>132</v>
      </c>
      <c r="D20" s="13"/>
      <c r="E20" s="13"/>
      <c r="F20" s="9" t="s">
        <v>133</v>
      </c>
      <c r="G20" s="9" t="s">
        <v>36</v>
      </c>
      <c r="H20" s="9">
        <v>3</v>
      </c>
      <c r="I20" s="9" t="s">
        <v>37</v>
      </c>
      <c r="J20" s="9" t="s">
        <v>38</v>
      </c>
      <c r="K20" s="9" t="s">
        <v>44</v>
      </c>
      <c r="L20" s="20" t="s">
        <v>134</v>
      </c>
      <c r="M20" s="9" t="s">
        <v>135</v>
      </c>
      <c r="N20" s="9" t="s">
        <v>42</v>
      </c>
      <c r="O20" s="20" t="s">
        <v>136</v>
      </c>
      <c r="P20" s="9" t="s">
        <v>44</v>
      </c>
      <c r="Q20" s="20" t="s">
        <v>136</v>
      </c>
    </row>
    <row r="21" customHeight="1" spans="1:17">
      <c r="A21" s="10">
        <v>20</v>
      </c>
      <c r="B21" s="7" t="s">
        <v>2</v>
      </c>
      <c r="C21" s="14"/>
      <c r="D21" s="14" t="s">
        <v>137</v>
      </c>
      <c r="E21" s="14"/>
      <c r="F21" s="11" t="s">
        <v>138</v>
      </c>
      <c r="G21" s="11" t="s">
        <v>36</v>
      </c>
      <c r="H21" s="11">
        <v>3</v>
      </c>
      <c r="I21" s="11" t="s">
        <v>37</v>
      </c>
      <c r="J21" s="11" t="s">
        <v>38</v>
      </c>
      <c r="K21" s="11" t="s">
        <v>47</v>
      </c>
      <c r="L21" s="21" t="s">
        <v>139</v>
      </c>
      <c r="M21" s="11" t="s">
        <v>140</v>
      </c>
      <c r="N21" s="11" t="s">
        <v>42</v>
      </c>
      <c r="O21" s="21" t="s">
        <v>141</v>
      </c>
      <c r="P21" s="11" t="s">
        <v>44</v>
      </c>
      <c r="Q21" s="21" t="s">
        <v>141</v>
      </c>
    </row>
    <row r="22" customHeight="1" spans="1:17">
      <c r="A22" s="6">
        <v>21</v>
      </c>
      <c r="B22" s="7" t="s">
        <v>2</v>
      </c>
      <c r="C22" s="14"/>
      <c r="D22" s="14" t="s">
        <v>67</v>
      </c>
      <c r="E22" s="14"/>
      <c r="F22" s="9" t="s">
        <v>142</v>
      </c>
      <c r="G22" s="9" t="s">
        <v>36</v>
      </c>
      <c r="H22" s="9">
        <v>3</v>
      </c>
      <c r="I22" s="9" t="s">
        <v>115</v>
      </c>
      <c r="J22" s="9" t="s">
        <v>38</v>
      </c>
      <c r="K22" s="9" t="s">
        <v>143</v>
      </c>
      <c r="L22" s="20" t="s">
        <v>144</v>
      </c>
      <c r="M22" s="9" t="s">
        <v>82</v>
      </c>
      <c r="N22" s="9" t="s">
        <v>145</v>
      </c>
      <c r="O22" s="20" t="s">
        <v>146</v>
      </c>
      <c r="P22" s="9"/>
      <c r="Q22" s="20"/>
    </row>
    <row r="23" customHeight="1" spans="1:17">
      <c r="A23" s="10">
        <v>22</v>
      </c>
      <c r="B23" s="7" t="s">
        <v>7</v>
      </c>
      <c r="C23" s="8" t="s">
        <v>147</v>
      </c>
      <c r="D23" s="8"/>
      <c r="E23" s="8"/>
      <c r="F23" s="11" t="s">
        <v>148</v>
      </c>
      <c r="G23" s="11" t="s">
        <v>54</v>
      </c>
      <c r="H23" s="11">
        <v>3</v>
      </c>
      <c r="I23" s="11" t="s">
        <v>115</v>
      </c>
      <c r="J23" s="11" t="s">
        <v>38</v>
      </c>
      <c r="K23" s="11" t="s">
        <v>143</v>
      </c>
      <c r="L23" s="21" t="s">
        <v>149</v>
      </c>
      <c r="M23" s="11" t="s">
        <v>41</v>
      </c>
      <c r="N23" s="11" t="s">
        <v>145</v>
      </c>
      <c r="O23" s="21" t="s">
        <v>150</v>
      </c>
      <c r="P23" s="11"/>
      <c r="Q23" s="21"/>
    </row>
    <row r="24" customHeight="1" spans="1:17">
      <c r="A24" s="6">
        <v>23</v>
      </c>
      <c r="B24" s="7" t="s">
        <v>4</v>
      </c>
      <c r="C24" s="13" t="s">
        <v>151</v>
      </c>
      <c r="D24" s="13"/>
      <c r="E24" s="13"/>
      <c r="F24" s="9" t="s">
        <v>152</v>
      </c>
      <c r="G24" s="9" t="s">
        <v>36</v>
      </c>
      <c r="H24" s="9">
        <v>3</v>
      </c>
      <c r="I24" s="9" t="s">
        <v>37</v>
      </c>
      <c r="J24" s="9" t="s">
        <v>38</v>
      </c>
      <c r="K24" s="9" t="s">
        <v>143</v>
      </c>
      <c r="L24" s="20" t="s">
        <v>153</v>
      </c>
      <c r="M24" s="9" t="s">
        <v>135</v>
      </c>
      <c r="N24" s="9" t="s">
        <v>42</v>
      </c>
      <c r="O24" s="20" t="s">
        <v>154</v>
      </c>
      <c r="P24" s="9" t="s">
        <v>143</v>
      </c>
      <c r="Q24" s="20" t="s">
        <v>154</v>
      </c>
    </row>
    <row r="25" customHeight="1" spans="1:17">
      <c r="A25" s="10">
        <v>24</v>
      </c>
      <c r="B25" s="7" t="s">
        <v>4</v>
      </c>
      <c r="C25" s="8" t="s">
        <v>155</v>
      </c>
      <c r="D25" s="8"/>
      <c r="E25" s="8"/>
      <c r="F25" s="11" t="s">
        <v>156</v>
      </c>
      <c r="G25" s="11" t="s">
        <v>36</v>
      </c>
      <c r="H25" s="11">
        <v>3</v>
      </c>
      <c r="I25" s="11" t="s">
        <v>37</v>
      </c>
      <c r="J25" s="11" t="s">
        <v>38</v>
      </c>
      <c r="K25" s="11" t="s">
        <v>143</v>
      </c>
      <c r="L25" s="21" t="s">
        <v>157</v>
      </c>
      <c r="M25" s="11" t="s">
        <v>135</v>
      </c>
      <c r="N25" s="11" t="s">
        <v>42</v>
      </c>
      <c r="O25" s="21" t="s">
        <v>158</v>
      </c>
      <c r="P25" s="11" t="s">
        <v>143</v>
      </c>
      <c r="Q25" s="21" t="s">
        <v>159</v>
      </c>
    </row>
    <row r="26" customHeight="1" spans="1:17">
      <c r="A26" s="6">
        <v>25</v>
      </c>
      <c r="B26" s="7" t="s">
        <v>4</v>
      </c>
      <c r="C26" s="8" t="s">
        <v>155</v>
      </c>
      <c r="D26" s="8"/>
      <c r="E26" s="8"/>
      <c r="F26" s="9" t="s">
        <v>160</v>
      </c>
      <c r="G26" s="9" t="s">
        <v>36</v>
      </c>
      <c r="H26" s="9">
        <v>3</v>
      </c>
      <c r="I26" s="9" t="s">
        <v>37</v>
      </c>
      <c r="J26" s="9" t="s">
        <v>38</v>
      </c>
      <c r="K26" s="9" t="s">
        <v>143</v>
      </c>
      <c r="L26" s="20" t="s">
        <v>161</v>
      </c>
      <c r="M26" s="9" t="s">
        <v>162</v>
      </c>
      <c r="N26" s="9" t="s">
        <v>42</v>
      </c>
      <c r="O26" s="20" t="s">
        <v>163</v>
      </c>
      <c r="P26" s="9" t="s">
        <v>44</v>
      </c>
      <c r="Q26" s="20" t="s">
        <v>163</v>
      </c>
    </row>
    <row r="27" customHeight="1" spans="1:17">
      <c r="A27" s="10">
        <v>26</v>
      </c>
      <c r="B27" s="7" t="s">
        <v>6</v>
      </c>
      <c r="C27" s="8" t="s">
        <v>164</v>
      </c>
      <c r="D27" s="8" t="s">
        <v>165</v>
      </c>
      <c r="E27" s="8" t="s">
        <v>13</v>
      </c>
      <c r="F27" s="11" t="s">
        <v>166</v>
      </c>
      <c r="G27" s="11" t="s">
        <v>36</v>
      </c>
      <c r="H27" s="11">
        <v>3</v>
      </c>
      <c r="I27" s="11" t="s">
        <v>70</v>
      </c>
      <c r="J27" s="11" t="s">
        <v>38</v>
      </c>
      <c r="K27" s="11" t="s">
        <v>44</v>
      </c>
      <c r="L27" s="21" t="s">
        <v>167</v>
      </c>
      <c r="M27" s="11" t="s">
        <v>135</v>
      </c>
      <c r="N27" s="11" t="s">
        <v>89</v>
      </c>
      <c r="O27" s="21" t="s">
        <v>168</v>
      </c>
      <c r="P27" s="11"/>
      <c r="Q27" s="21"/>
    </row>
    <row r="28" customHeight="1" spans="1:17">
      <c r="A28" s="6">
        <v>27</v>
      </c>
      <c r="B28" s="7" t="s">
        <v>4</v>
      </c>
      <c r="C28" s="8" t="s">
        <v>62</v>
      </c>
      <c r="D28" s="8"/>
      <c r="E28" s="8"/>
      <c r="F28" s="9" t="s">
        <v>169</v>
      </c>
      <c r="G28" s="9" t="s">
        <v>54</v>
      </c>
      <c r="H28" s="9">
        <v>2</v>
      </c>
      <c r="I28" s="9" t="s">
        <v>37</v>
      </c>
      <c r="J28" s="9" t="s">
        <v>38</v>
      </c>
      <c r="K28" s="9" t="s">
        <v>47</v>
      </c>
      <c r="L28" s="20" t="s">
        <v>170</v>
      </c>
      <c r="M28" s="9" t="s">
        <v>82</v>
      </c>
      <c r="N28" s="9" t="s">
        <v>42</v>
      </c>
      <c r="O28" s="20" t="s">
        <v>171</v>
      </c>
      <c r="P28" s="9" t="s">
        <v>44</v>
      </c>
      <c r="Q28" s="20" t="s">
        <v>171</v>
      </c>
    </row>
    <row r="29" customHeight="1" spans="1:17">
      <c r="A29" s="10">
        <v>28</v>
      </c>
      <c r="B29" s="7" t="s">
        <v>5</v>
      </c>
      <c r="C29" s="8" t="s">
        <v>172</v>
      </c>
      <c r="D29" s="8"/>
      <c r="E29" s="8"/>
      <c r="F29" s="11" t="s">
        <v>173</v>
      </c>
      <c r="G29" s="11" t="s">
        <v>36</v>
      </c>
      <c r="H29" s="11">
        <v>3</v>
      </c>
      <c r="I29" s="11" t="s">
        <v>37</v>
      </c>
      <c r="J29" s="11"/>
      <c r="K29" s="11" t="s">
        <v>39</v>
      </c>
      <c r="L29" s="21" t="s">
        <v>174</v>
      </c>
      <c r="M29" s="11" t="s">
        <v>175</v>
      </c>
      <c r="N29" s="11" t="s">
        <v>42</v>
      </c>
      <c r="O29" s="21" t="s">
        <v>176</v>
      </c>
      <c r="P29" s="11" t="s">
        <v>39</v>
      </c>
      <c r="Q29" s="21" t="s">
        <v>176</v>
      </c>
    </row>
    <row r="30" customHeight="1" spans="1:17">
      <c r="A30" s="6">
        <v>29</v>
      </c>
      <c r="B30" s="7" t="s">
        <v>6</v>
      </c>
      <c r="C30" s="8" t="s">
        <v>177</v>
      </c>
      <c r="D30" s="8"/>
      <c r="E30" s="8"/>
      <c r="F30" s="9" t="s">
        <v>178</v>
      </c>
      <c r="G30" s="9" t="s">
        <v>54</v>
      </c>
      <c r="H30" s="9">
        <v>3</v>
      </c>
      <c r="I30" s="9" t="s">
        <v>115</v>
      </c>
      <c r="J30" s="9" t="s">
        <v>38</v>
      </c>
      <c r="K30" s="9" t="s">
        <v>179</v>
      </c>
      <c r="L30" s="20" t="s">
        <v>180</v>
      </c>
      <c r="M30" s="9" t="s">
        <v>135</v>
      </c>
      <c r="N30" s="9" t="s">
        <v>181</v>
      </c>
      <c r="O30" s="20" t="s">
        <v>182</v>
      </c>
      <c r="P30" s="9"/>
      <c r="Q30" s="20"/>
    </row>
    <row r="31" customHeight="1" spans="1:17">
      <c r="A31" s="10">
        <v>30</v>
      </c>
      <c r="B31" s="7" t="s">
        <v>6</v>
      </c>
      <c r="C31" s="8" t="s">
        <v>177</v>
      </c>
      <c r="D31" s="8"/>
      <c r="E31" s="8"/>
      <c r="F31" s="11" t="s">
        <v>183</v>
      </c>
      <c r="G31" s="11" t="s">
        <v>54</v>
      </c>
      <c r="H31" s="11">
        <v>3</v>
      </c>
      <c r="I31" s="11" t="s">
        <v>115</v>
      </c>
      <c r="J31" s="11" t="s">
        <v>38</v>
      </c>
      <c r="K31" s="11" t="s">
        <v>179</v>
      </c>
      <c r="L31" s="21" t="s">
        <v>184</v>
      </c>
      <c r="M31" s="11" t="s">
        <v>135</v>
      </c>
      <c r="N31" s="11" t="s">
        <v>181</v>
      </c>
      <c r="O31" s="21" t="s">
        <v>185</v>
      </c>
      <c r="P31" s="11"/>
      <c r="Q31" s="21"/>
    </row>
    <row r="32" customHeight="1" spans="1:17">
      <c r="A32" s="6">
        <v>31</v>
      </c>
      <c r="B32" s="7" t="s">
        <v>7</v>
      </c>
      <c r="C32" s="8" t="s">
        <v>186</v>
      </c>
      <c r="D32" s="14"/>
      <c r="E32" s="14"/>
      <c r="F32" s="9" t="s">
        <v>187</v>
      </c>
      <c r="G32" s="9" t="s">
        <v>54</v>
      </c>
      <c r="H32" s="9">
        <v>3</v>
      </c>
      <c r="I32" s="9" t="s">
        <v>37</v>
      </c>
      <c r="J32" s="9" t="s">
        <v>38</v>
      </c>
      <c r="K32" s="9" t="s">
        <v>44</v>
      </c>
      <c r="L32" s="20" t="s">
        <v>188</v>
      </c>
      <c r="M32" s="9" t="s">
        <v>189</v>
      </c>
      <c r="N32" s="9" t="s">
        <v>42</v>
      </c>
      <c r="O32" s="20" t="s">
        <v>190</v>
      </c>
      <c r="P32" s="9" t="s">
        <v>44</v>
      </c>
      <c r="Q32" s="20" t="s">
        <v>190</v>
      </c>
    </row>
    <row r="33" customHeight="1" spans="1:17">
      <c r="A33" s="10">
        <v>32</v>
      </c>
      <c r="B33" s="7" t="s">
        <v>2</v>
      </c>
      <c r="C33" s="8"/>
      <c r="D33" s="8" t="s">
        <v>191</v>
      </c>
      <c r="E33" s="8" t="s">
        <v>11</v>
      </c>
      <c r="F33" s="11" t="s">
        <v>192</v>
      </c>
      <c r="G33" s="11" t="s">
        <v>54</v>
      </c>
      <c r="H33" s="11">
        <v>3</v>
      </c>
      <c r="I33" s="11" t="s">
        <v>70</v>
      </c>
      <c r="J33" s="11"/>
      <c r="K33" s="11" t="s">
        <v>179</v>
      </c>
      <c r="L33" s="21" t="s">
        <v>193</v>
      </c>
      <c r="M33" s="11" t="s">
        <v>189</v>
      </c>
      <c r="N33" s="11" t="s">
        <v>89</v>
      </c>
      <c r="O33" s="21" t="s">
        <v>193</v>
      </c>
      <c r="P33" s="11"/>
      <c r="Q33" s="21"/>
    </row>
    <row r="34" customHeight="1" spans="1:17">
      <c r="A34" s="6">
        <v>33</v>
      </c>
      <c r="B34" s="7" t="s">
        <v>6</v>
      </c>
      <c r="C34" s="8" t="s">
        <v>34</v>
      </c>
      <c r="D34" s="8"/>
      <c r="E34" s="8"/>
      <c r="F34" s="9" t="s">
        <v>194</v>
      </c>
      <c r="G34" s="9" t="s">
        <v>54</v>
      </c>
      <c r="H34" s="9">
        <v>3</v>
      </c>
      <c r="I34" s="9" t="s">
        <v>115</v>
      </c>
      <c r="J34" s="9" t="s">
        <v>38</v>
      </c>
      <c r="K34" s="9" t="s">
        <v>179</v>
      </c>
      <c r="L34" s="20" t="s">
        <v>195</v>
      </c>
      <c r="M34" s="9" t="s">
        <v>189</v>
      </c>
      <c r="N34" s="9" t="s">
        <v>181</v>
      </c>
      <c r="O34" s="20" t="s">
        <v>196</v>
      </c>
      <c r="P34" s="9"/>
      <c r="Q34" s="20"/>
    </row>
    <row r="35" customHeight="1" spans="1:17">
      <c r="A35" s="10">
        <v>34</v>
      </c>
      <c r="B35" s="7" t="s">
        <v>2</v>
      </c>
      <c r="C35" s="8"/>
      <c r="D35" s="8" t="s">
        <v>197</v>
      </c>
      <c r="E35" s="8"/>
      <c r="F35" s="11" t="s">
        <v>198</v>
      </c>
      <c r="G35" s="11" t="s">
        <v>54</v>
      </c>
      <c r="H35" s="11">
        <v>3</v>
      </c>
      <c r="I35" s="11" t="s">
        <v>37</v>
      </c>
      <c r="J35" s="11" t="s">
        <v>38</v>
      </c>
      <c r="K35" s="11" t="s">
        <v>76</v>
      </c>
      <c r="L35" s="21" t="s">
        <v>199</v>
      </c>
      <c r="M35" s="11" t="s">
        <v>140</v>
      </c>
      <c r="N35" s="11" t="s">
        <v>42</v>
      </c>
      <c r="O35" s="21" t="s">
        <v>200</v>
      </c>
      <c r="P35" s="11" t="s">
        <v>44</v>
      </c>
      <c r="Q35" s="21" t="s">
        <v>200</v>
      </c>
    </row>
    <row r="36" customHeight="1" spans="1:17">
      <c r="A36" s="6">
        <v>35</v>
      </c>
      <c r="B36" s="7" t="s">
        <v>3</v>
      </c>
      <c r="C36" s="8" t="s">
        <v>201</v>
      </c>
      <c r="D36" s="8"/>
      <c r="E36" s="8"/>
      <c r="F36" s="9" t="s">
        <v>202</v>
      </c>
      <c r="G36" s="9" t="s">
        <v>36</v>
      </c>
      <c r="H36" s="9">
        <v>3</v>
      </c>
      <c r="I36" s="9" t="s">
        <v>37</v>
      </c>
      <c r="J36" s="9"/>
      <c r="K36" s="9" t="s">
        <v>203</v>
      </c>
      <c r="L36" s="20" t="s">
        <v>204</v>
      </c>
      <c r="M36" s="9" t="s">
        <v>135</v>
      </c>
      <c r="N36" s="9" t="s">
        <v>42</v>
      </c>
      <c r="O36" s="20" t="s">
        <v>205</v>
      </c>
      <c r="P36" s="9" t="s">
        <v>44</v>
      </c>
      <c r="Q36" s="20" t="s">
        <v>205</v>
      </c>
    </row>
    <row r="37" customHeight="1" spans="1:17">
      <c r="A37" s="10">
        <v>36</v>
      </c>
      <c r="B37" s="7" t="s">
        <v>3</v>
      </c>
      <c r="C37" s="8" t="s">
        <v>206</v>
      </c>
      <c r="D37" s="8"/>
      <c r="E37" s="8"/>
      <c r="F37" s="11" t="s">
        <v>207</v>
      </c>
      <c r="G37" s="11" t="s">
        <v>36</v>
      </c>
      <c r="H37" s="11">
        <v>3</v>
      </c>
      <c r="I37" s="11" t="s">
        <v>115</v>
      </c>
      <c r="J37" s="11" t="s">
        <v>38</v>
      </c>
      <c r="K37" s="11" t="s">
        <v>203</v>
      </c>
      <c r="L37" s="21" t="s">
        <v>208</v>
      </c>
      <c r="M37" s="11" t="s">
        <v>135</v>
      </c>
      <c r="N37" s="11" t="s">
        <v>209</v>
      </c>
      <c r="O37" s="21" t="s">
        <v>210</v>
      </c>
      <c r="P37" s="11"/>
      <c r="Q37" s="21"/>
    </row>
    <row r="38" customHeight="1" spans="1:17">
      <c r="A38" s="6">
        <v>37</v>
      </c>
      <c r="B38" s="7" t="s">
        <v>7</v>
      </c>
      <c r="C38" s="8" t="s">
        <v>211</v>
      </c>
      <c r="D38" s="8"/>
      <c r="E38" s="8"/>
      <c r="F38" s="9" t="s">
        <v>212</v>
      </c>
      <c r="G38" s="9" t="s">
        <v>36</v>
      </c>
      <c r="H38" s="9">
        <v>3</v>
      </c>
      <c r="I38" s="9" t="s">
        <v>37</v>
      </c>
      <c r="J38" s="9" t="s">
        <v>38</v>
      </c>
      <c r="K38" s="9" t="s">
        <v>179</v>
      </c>
      <c r="L38" s="20" t="s">
        <v>213</v>
      </c>
      <c r="M38" s="9" t="s">
        <v>214</v>
      </c>
      <c r="N38" s="9" t="s">
        <v>42</v>
      </c>
      <c r="O38" s="20" t="s">
        <v>215</v>
      </c>
      <c r="P38" s="9" t="s">
        <v>179</v>
      </c>
      <c r="Q38" s="20" t="s">
        <v>216</v>
      </c>
    </row>
    <row r="39" customHeight="1" spans="1:17">
      <c r="A39" s="10">
        <v>38</v>
      </c>
      <c r="B39" s="7" t="s">
        <v>5</v>
      </c>
      <c r="C39" s="8" t="s">
        <v>217</v>
      </c>
      <c r="D39" s="8"/>
      <c r="E39" s="8"/>
      <c r="F39" s="11" t="s">
        <v>218</v>
      </c>
      <c r="G39" s="11" t="s">
        <v>97</v>
      </c>
      <c r="H39" s="11">
        <v>3</v>
      </c>
      <c r="I39" s="11" t="s">
        <v>37</v>
      </c>
      <c r="J39" s="11" t="s">
        <v>38</v>
      </c>
      <c r="K39" s="11" t="s">
        <v>179</v>
      </c>
      <c r="L39" s="21" t="s">
        <v>219</v>
      </c>
      <c r="M39" s="11" t="s">
        <v>214</v>
      </c>
      <c r="N39" s="11" t="s">
        <v>42</v>
      </c>
      <c r="O39" s="21" t="s">
        <v>220</v>
      </c>
      <c r="P39" s="11" t="s">
        <v>179</v>
      </c>
      <c r="Q39" s="21" t="s">
        <v>221</v>
      </c>
    </row>
    <row r="40" customHeight="1" spans="1:17">
      <c r="A40" s="6">
        <v>39</v>
      </c>
      <c r="B40" s="7" t="s">
        <v>2</v>
      </c>
      <c r="C40" s="8"/>
      <c r="D40" s="8" t="s">
        <v>222</v>
      </c>
      <c r="E40" s="8"/>
      <c r="F40" s="9" t="s">
        <v>223</v>
      </c>
      <c r="G40" s="9" t="s">
        <v>36</v>
      </c>
      <c r="H40" s="9">
        <v>3</v>
      </c>
      <c r="I40" s="9" t="s">
        <v>37</v>
      </c>
      <c r="J40" s="9" t="s">
        <v>38</v>
      </c>
      <c r="K40" s="9" t="s">
        <v>98</v>
      </c>
      <c r="L40" s="20" t="s">
        <v>224</v>
      </c>
      <c r="M40" s="9" t="s">
        <v>140</v>
      </c>
      <c r="N40" s="9" t="s">
        <v>42</v>
      </c>
      <c r="O40" s="20" t="s">
        <v>225</v>
      </c>
      <c r="P40" s="9" t="s">
        <v>98</v>
      </c>
      <c r="Q40" s="20" t="s">
        <v>225</v>
      </c>
    </row>
    <row r="41" customHeight="1" spans="1:17">
      <c r="A41" s="10">
        <v>40</v>
      </c>
      <c r="B41" s="7" t="s">
        <v>2</v>
      </c>
      <c r="C41" s="14"/>
      <c r="D41" s="14" t="s">
        <v>226</v>
      </c>
      <c r="E41" s="8" t="s">
        <v>12</v>
      </c>
      <c r="F41" s="11" t="s">
        <v>212</v>
      </c>
      <c r="G41" s="11" t="s">
        <v>36</v>
      </c>
      <c r="H41" s="11">
        <v>3</v>
      </c>
      <c r="I41" s="11" t="s">
        <v>70</v>
      </c>
      <c r="J41" s="11"/>
      <c r="K41" s="11" t="s">
        <v>179</v>
      </c>
      <c r="L41" s="21" t="s">
        <v>227</v>
      </c>
      <c r="M41" s="11" t="s">
        <v>214</v>
      </c>
      <c r="N41" s="11" t="s">
        <v>89</v>
      </c>
      <c r="O41" s="21" t="s">
        <v>227</v>
      </c>
      <c r="P41" s="11"/>
      <c r="Q41" s="21"/>
    </row>
    <row r="42" customHeight="1" spans="1:17">
      <c r="A42" s="6">
        <v>41</v>
      </c>
      <c r="B42" s="7" t="s">
        <v>2</v>
      </c>
      <c r="C42" s="8"/>
      <c r="D42" s="8" t="s">
        <v>228</v>
      </c>
      <c r="E42" s="8"/>
      <c r="F42" s="9" t="s">
        <v>229</v>
      </c>
      <c r="G42" s="9" t="s">
        <v>36</v>
      </c>
      <c r="H42" s="9">
        <v>3</v>
      </c>
      <c r="I42" s="9" t="s">
        <v>37</v>
      </c>
      <c r="J42" s="9" t="s">
        <v>38</v>
      </c>
      <c r="K42" s="9" t="s">
        <v>143</v>
      </c>
      <c r="L42" s="20" t="s">
        <v>230</v>
      </c>
      <c r="M42" s="9" t="s">
        <v>140</v>
      </c>
      <c r="N42" s="9" t="s">
        <v>42</v>
      </c>
      <c r="O42" s="20" t="s">
        <v>231</v>
      </c>
      <c r="P42" s="9" t="s">
        <v>44</v>
      </c>
      <c r="Q42" s="20" t="s">
        <v>232</v>
      </c>
    </row>
    <row r="43" customHeight="1" spans="1:17">
      <c r="A43" s="10">
        <v>42</v>
      </c>
      <c r="B43" s="7" t="s">
        <v>2</v>
      </c>
      <c r="C43" s="14"/>
      <c r="D43" s="14" t="s">
        <v>233</v>
      </c>
      <c r="E43" s="14"/>
      <c r="F43" s="11" t="s">
        <v>234</v>
      </c>
      <c r="G43" s="11" t="s">
        <v>36</v>
      </c>
      <c r="H43" s="11">
        <v>3</v>
      </c>
      <c r="I43" s="11" t="s">
        <v>37</v>
      </c>
      <c r="J43" s="11" t="s">
        <v>38</v>
      </c>
      <c r="K43" s="11" t="s">
        <v>44</v>
      </c>
      <c r="L43" s="21" t="s">
        <v>235</v>
      </c>
      <c r="M43" s="11" t="s">
        <v>236</v>
      </c>
      <c r="N43" s="11" t="s">
        <v>42</v>
      </c>
      <c r="O43" s="21" t="s">
        <v>237</v>
      </c>
      <c r="P43" s="11" t="s">
        <v>44</v>
      </c>
      <c r="Q43" s="21" t="s">
        <v>237</v>
      </c>
    </row>
    <row r="44" customHeight="1" spans="1:17">
      <c r="A44" s="6">
        <v>43</v>
      </c>
      <c r="B44" s="7" t="s">
        <v>7</v>
      </c>
      <c r="C44" s="8" t="s">
        <v>238</v>
      </c>
      <c r="D44" s="8"/>
      <c r="E44" s="8"/>
      <c r="F44" s="9" t="s">
        <v>239</v>
      </c>
      <c r="G44" s="9" t="s">
        <v>54</v>
      </c>
      <c r="H44" s="9">
        <v>3</v>
      </c>
      <c r="I44" s="9" t="s">
        <v>37</v>
      </c>
      <c r="J44" s="9" t="s">
        <v>38</v>
      </c>
      <c r="K44" s="9" t="s">
        <v>179</v>
      </c>
      <c r="L44" s="20" t="s">
        <v>240</v>
      </c>
      <c r="M44" s="9" t="s">
        <v>236</v>
      </c>
      <c r="N44" s="9" t="s">
        <v>42</v>
      </c>
      <c r="O44" s="20" t="s">
        <v>241</v>
      </c>
      <c r="P44" s="9" t="s">
        <v>44</v>
      </c>
      <c r="Q44" s="20" t="s">
        <v>241</v>
      </c>
    </row>
    <row r="45" customHeight="1" spans="1:17">
      <c r="A45" s="10">
        <v>44</v>
      </c>
      <c r="B45" s="7" t="s">
        <v>2</v>
      </c>
      <c r="C45" s="14"/>
      <c r="D45" s="14" t="s">
        <v>242</v>
      </c>
      <c r="E45" s="8" t="s">
        <v>11</v>
      </c>
      <c r="F45" s="11" t="s">
        <v>243</v>
      </c>
      <c r="G45" s="11" t="s">
        <v>54</v>
      </c>
      <c r="H45" s="11">
        <v>3</v>
      </c>
      <c r="I45" s="11" t="s">
        <v>70</v>
      </c>
      <c r="J45" s="11" t="s">
        <v>38</v>
      </c>
      <c r="K45" s="11" t="s">
        <v>179</v>
      </c>
      <c r="L45" s="21" t="s">
        <v>244</v>
      </c>
      <c r="M45" s="11" t="s">
        <v>245</v>
      </c>
      <c r="N45" s="11" t="s">
        <v>89</v>
      </c>
      <c r="O45" s="21" t="s">
        <v>246</v>
      </c>
      <c r="P45" s="11"/>
      <c r="Q45" s="21"/>
    </row>
    <row r="46" customHeight="1" spans="1:17">
      <c r="A46" s="6">
        <v>45</v>
      </c>
      <c r="B46" s="7" t="s">
        <v>3</v>
      </c>
      <c r="C46" s="8" t="s">
        <v>247</v>
      </c>
      <c r="D46" s="8"/>
      <c r="E46" s="8"/>
      <c r="F46" s="9" t="s">
        <v>248</v>
      </c>
      <c r="G46" s="9" t="s">
        <v>54</v>
      </c>
      <c r="H46" s="9">
        <v>3</v>
      </c>
      <c r="I46" s="9" t="s">
        <v>37</v>
      </c>
      <c r="J46" s="9" t="s">
        <v>38</v>
      </c>
      <c r="K46" s="9" t="s">
        <v>76</v>
      </c>
      <c r="L46" s="20" t="s">
        <v>249</v>
      </c>
      <c r="M46" s="9" t="s">
        <v>236</v>
      </c>
      <c r="N46" s="9" t="s">
        <v>42</v>
      </c>
      <c r="O46" s="20" t="s">
        <v>250</v>
      </c>
      <c r="P46" s="9" t="s">
        <v>76</v>
      </c>
      <c r="Q46" s="20" t="s">
        <v>250</v>
      </c>
    </row>
    <row r="47" customHeight="1" spans="1:17">
      <c r="A47" s="10">
        <v>46</v>
      </c>
      <c r="B47" s="7" t="s">
        <v>2</v>
      </c>
      <c r="C47" s="14"/>
      <c r="D47" s="14" t="s">
        <v>165</v>
      </c>
      <c r="E47" s="14"/>
      <c r="F47" s="11" t="s">
        <v>251</v>
      </c>
      <c r="G47" s="11" t="s">
        <v>36</v>
      </c>
      <c r="H47" s="11">
        <v>3</v>
      </c>
      <c r="I47" s="11" t="s">
        <v>115</v>
      </c>
      <c r="J47" s="11" t="s">
        <v>38</v>
      </c>
      <c r="K47" s="11" t="s">
        <v>39</v>
      </c>
      <c r="L47" s="21" t="s">
        <v>252</v>
      </c>
      <c r="M47" s="11" t="s">
        <v>245</v>
      </c>
      <c r="N47" s="11" t="s">
        <v>253</v>
      </c>
      <c r="O47" s="21" t="s">
        <v>254</v>
      </c>
      <c r="P47" s="11"/>
      <c r="Q47" s="21"/>
    </row>
    <row r="48" customHeight="1" spans="1:17">
      <c r="A48" s="6">
        <v>47</v>
      </c>
      <c r="B48" s="7" t="s">
        <v>2</v>
      </c>
      <c r="C48" s="14"/>
      <c r="D48" s="14" t="s">
        <v>255</v>
      </c>
      <c r="E48" s="8" t="s">
        <v>11</v>
      </c>
      <c r="F48" s="9" t="s">
        <v>256</v>
      </c>
      <c r="G48" s="9" t="s">
        <v>54</v>
      </c>
      <c r="H48" s="9">
        <v>3</v>
      </c>
      <c r="I48" s="9" t="s">
        <v>70</v>
      </c>
      <c r="J48" s="9"/>
      <c r="K48" s="9" t="s">
        <v>179</v>
      </c>
      <c r="L48" s="20" t="s">
        <v>257</v>
      </c>
      <c r="M48" s="9" t="s">
        <v>258</v>
      </c>
      <c r="N48" s="9" t="s">
        <v>89</v>
      </c>
      <c r="O48" s="20" t="s">
        <v>259</v>
      </c>
      <c r="P48" s="9"/>
      <c r="Q48" s="20"/>
    </row>
    <row r="49" customHeight="1" spans="1:17">
      <c r="A49" s="10">
        <v>48</v>
      </c>
      <c r="B49" s="7" t="s">
        <v>2</v>
      </c>
      <c r="C49" s="14"/>
      <c r="D49" s="14" t="s">
        <v>260</v>
      </c>
      <c r="E49" s="8" t="s">
        <v>11</v>
      </c>
      <c r="F49" s="11" t="s">
        <v>261</v>
      </c>
      <c r="G49" s="11" t="s">
        <v>54</v>
      </c>
      <c r="H49" s="11">
        <v>3</v>
      </c>
      <c r="I49" s="11" t="s">
        <v>70</v>
      </c>
      <c r="J49" s="11"/>
      <c r="K49" s="11" t="s">
        <v>179</v>
      </c>
      <c r="L49" s="21" t="s">
        <v>262</v>
      </c>
      <c r="M49" s="11" t="s">
        <v>263</v>
      </c>
      <c r="N49" s="11" t="s">
        <v>89</v>
      </c>
      <c r="O49" s="21" t="s">
        <v>264</v>
      </c>
      <c r="P49" s="11"/>
      <c r="Q49" s="21"/>
    </row>
    <row r="50" customHeight="1" spans="1:17">
      <c r="A50" s="6">
        <v>49</v>
      </c>
      <c r="B50" s="7" t="s">
        <v>6</v>
      </c>
      <c r="C50" s="8" t="s">
        <v>265</v>
      </c>
      <c r="D50" s="8" t="s">
        <v>266</v>
      </c>
      <c r="E50" s="8"/>
      <c r="F50" s="9" t="s">
        <v>267</v>
      </c>
      <c r="G50" s="9" t="s">
        <v>54</v>
      </c>
      <c r="H50" s="9">
        <v>3</v>
      </c>
      <c r="I50" s="9" t="s">
        <v>115</v>
      </c>
      <c r="J50" s="9" t="s">
        <v>38</v>
      </c>
      <c r="K50" s="9" t="s">
        <v>98</v>
      </c>
      <c r="L50" s="20" t="s">
        <v>268</v>
      </c>
      <c r="M50" s="9" t="s">
        <v>269</v>
      </c>
      <c r="N50" s="9" t="s">
        <v>270</v>
      </c>
      <c r="O50" s="20" t="s">
        <v>271</v>
      </c>
      <c r="P50" s="9"/>
      <c r="Q50" s="20"/>
    </row>
    <row r="51" customHeight="1" spans="1:17">
      <c r="A51" s="10">
        <v>50</v>
      </c>
      <c r="B51" s="7" t="s">
        <v>2</v>
      </c>
      <c r="C51" s="14"/>
      <c r="D51" s="14" t="s">
        <v>272</v>
      </c>
      <c r="E51" s="14"/>
      <c r="F51" s="11" t="s">
        <v>273</v>
      </c>
      <c r="G51" s="11" t="s">
        <v>36</v>
      </c>
      <c r="H51" s="11">
        <v>3</v>
      </c>
      <c r="I51" s="11" t="s">
        <v>115</v>
      </c>
      <c r="J51" s="11" t="s">
        <v>38</v>
      </c>
      <c r="K51" s="11" t="s">
        <v>143</v>
      </c>
      <c r="L51" s="21" t="s">
        <v>274</v>
      </c>
      <c r="M51" s="11" t="s">
        <v>214</v>
      </c>
      <c r="N51" s="11" t="s">
        <v>145</v>
      </c>
      <c r="O51" s="21" t="s">
        <v>275</v>
      </c>
      <c r="P51" s="11"/>
      <c r="Q51" s="21"/>
    </row>
    <row r="52" customHeight="1" spans="1:17">
      <c r="A52" s="6">
        <v>51</v>
      </c>
      <c r="B52" s="7" t="s">
        <v>2</v>
      </c>
      <c r="C52" s="14"/>
      <c r="D52" s="14" t="s">
        <v>276</v>
      </c>
      <c r="E52" s="8" t="s">
        <v>11</v>
      </c>
      <c r="F52" s="9" t="s">
        <v>277</v>
      </c>
      <c r="G52" s="9" t="s">
        <v>54</v>
      </c>
      <c r="H52" s="9">
        <v>4</v>
      </c>
      <c r="I52" s="9" t="s">
        <v>70</v>
      </c>
      <c r="J52" s="9"/>
      <c r="K52" s="9" t="s">
        <v>143</v>
      </c>
      <c r="L52" s="20" t="s">
        <v>278</v>
      </c>
      <c r="M52" s="9" t="s">
        <v>269</v>
      </c>
      <c r="N52" s="9" t="s">
        <v>89</v>
      </c>
      <c r="O52" s="20" t="s">
        <v>279</v>
      </c>
      <c r="P52" s="9"/>
      <c r="Q52" s="20"/>
    </row>
    <row r="53" customHeight="1" spans="1:17">
      <c r="A53" s="10">
        <v>52</v>
      </c>
      <c r="B53" s="7" t="s">
        <v>2</v>
      </c>
      <c r="C53" s="14"/>
      <c r="D53" s="14" t="s">
        <v>280</v>
      </c>
      <c r="E53" s="14"/>
      <c r="F53" s="11" t="s">
        <v>281</v>
      </c>
      <c r="G53" s="11" t="s">
        <v>36</v>
      </c>
      <c r="H53" s="11">
        <v>3</v>
      </c>
      <c r="I53" s="11" t="s">
        <v>115</v>
      </c>
      <c r="J53" s="11" t="s">
        <v>38</v>
      </c>
      <c r="K53" s="11" t="s">
        <v>143</v>
      </c>
      <c r="L53" s="21" t="s">
        <v>282</v>
      </c>
      <c r="M53" s="11" t="s">
        <v>214</v>
      </c>
      <c r="N53" s="11" t="s">
        <v>145</v>
      </c>
      <c r="O53" s="21" t="s">
        <v>283</v>
      </c>
      <c r="P53" s="11"/>
      <c r="Q53" s="21"/>
    </row>
    <row r="54" customHeight="1" spans="1:17">
      <c r="A54" s="6">
        <v>53</v>
      </c>
      <c r="B54" s="7" t="s">
        <v>2</v>
      </c>
      <c r="C54" s="14"/>
      <c r="D54" s="14" t="s">
        <v>284</v>
      </c>
      <c r="E54" s="14"/>
      <c r="F54" s="9" t="s">
        <v>285</v>
      </c>
      <c r="G54" s="9" t="s">
        <v>36</v>
      </c>
      <c r="H54" s="9">
        <v>3</v>
      </c>
      <c r="I54" s="9" t="s">
        <v>115</v>
      </c>
      <c r="J54" s="9" t="s">
        <v>38</v>
      </c>
      <c r="K54" s="9" t="s">
        <v>143</v>
      </c>
      <c r="L54" s="20" t="s">
        <v>286</v>
      </c>
      <c r="M54" s="9" t="s">
        <v>214</v>
      </c>
      <c r="N54" s="9" t="s">
        <v>145</v>
      </c>
      <c r="O54" s="20" t="s">
        <v>287</v>
      </c>
      <c r="P54" s="9"/>
      <c r="Q54" s="20"/>
    </row>
    <row r="55" customHeight="1" spans="1:17">
      <c r="A55" s="10">
        <v>54</v>
      </c>
      <c r="B55" s="7" t="s">
        <v>4</v>
      </c>
      <c r="C55" s="8" t="s">
        <v>288</v>
      </c>
      <c r="D55" s="8" t="s">
        <v>266</v>
      </c>
      <c r="E55" s="8" t="s">
        <v>4</v>
      </c>
      <c r="F55" s="11" t="s">
        <v>289</v>
      </c>
      <c r="G55" s="11" t="s">
        <v>36</v>
      </c>
      <c r="H55" s="11">
        <v>3</v>
      </c>
      <c r="I55" s="9" t="s">
        <v>115</v>
      </c>
      <c r="J55" s="11"/>
      <c r="K55" s="11" t="s">
        <v>143</v>
      </c>
      <c r="L55" s="21" t="s">
        <v>290</v>
      </c>
      <c r="M55" s="11" t="s">
        <v>214</v>
      </c>
      <c r="N55" s="11" t="s">
        <v>89</v>
      </c>
      <c r="O55" s="21" t="s">
        <v>291</v>
      </c>
      <c r="P55" s="22"/>
      <c r="Q55" s="27"/>
    </row>
    <row r="56" customHeight="1" spans="1:17">
      <c r="A56" s="6">
        <v>55</v>
      </c>
      <c r="B56" s="7" t="s">
        <v>2</v>
      </c>
      <c r="C56" s="15"/>
      <c r="D56" s="15" t="s">
        <v>292</v>
      </c>
      <c r="E56" s="8" t="s">
        <v>293</v>
      </c>
      <c r="F56" s="9" t="s">
        <v>294</v>
      </c>
      <c r="G56" s="9" t="s">
        <v>64</v>
      </c>
      <c r="H56" s="9">
        <v>3</v>
      </c>
      <c r="I56" s="9" t="s">
        <v>115</v>
      </c>
      <c r="J56" s="9"/>
      <c r="K56" s="9" t="s">
        <v>76</v>
      </c>
      <c r="L56" s="20" t="s">
        <v>295</v>
      </c>
      <c r="M56" s="9" t="s">
        <v>245</v>
      </c>
      <c r="N56" s="9" t="s">
        <v>89</v>
      </c>
      <c r="O56" s="23" t="s">
        <v>295</v>
      </c>
      <c r="P56" s="24"/>
      <c r="Q56" s="25"/>
    </row>
    <row r="57" ht="25" customHeight="1" spans="1:17">
      <c r="A57" s="10">
        <v>56</v>
      </c>
      <c r="B57" s="16" t="s">
        <v>2</v>
      </c>
      <c r="C57" s="17"/>
      <c r="D57" s="17"/>
      <c r="E57" s="8" t="s">
        <v>11</v>
      </c>
      <c r="F57" s="9" t="s">
        <v>296</v>
      </c>
      <c r="G57" s="9" t="s">
        <v>36</v>
      </c>
      <c r="H57" s="9">
        <v>3</v>
      </c>
      <c r="I57" s="9" t="s">
        <v>70</v>
      </c>
      <c r="J57" s="9"/>
      <c r="K57" s="9" t="s">
        <v>76</v>
      </c>
      <c r="L57" s="20" t="s">
        <v>297</v>
      </c>
      <c r="M57" s="9" t="s">
        <v>298</v>
      </c>
      <c r="N57" s="9" t="s">
        <v>89</v>
      </c>
      <c r="O57" s="23" t="s">
        <v>297</v>
      </c>
      <c r="P57" s="25"/>
      <c r="Q57" s="25"/>
    </row>
    <row r="58" ht="26" customHeight="1" spans="1:17">
      <c r="A58" s="6">
        <v>57</v>
      </c>
      <c r="B58" s="16" t="s">
        <v>2</v>
      </c>
      <c r="C58" s="17"/>
      <c r="D58" s="17"/>
      <c r="E58" s="8" t="s">
        <v>11</v>
      </c>
      <c r="F58" s="12" t="s">
        <v>299</v>
      </c>
      <c r="G58" s="11" t="s">
        <v>36</v>
      </c>
      <c r="H58" s="11">
        <v>3</v>
      </c>
      <c r="I58" s="11" t="s">
        <v>70</v>
      </c>
      <c r="J58" s="9"/>
      <c r="K58" s="11" t="s">
        <v>76</v>
      </c>
      <c r="L58" s="21" t="s">
        <v>300</v>
      </c>
      <c r="M58" s="11" t="s">
        <v>298</v>
      </c>
      <c r="N58" s="11" t="s">
        <v>89</v>
      </c>
      <c r="O58" s="26" t="s">
        <v>300</v>
      </c>
      <c r="P58" s="25"/>
      <c r="Q58" s="25"/>
    </row>
    <row r="59" ht="80" customHeight="1" spans="1:17">
      <c r="A59" s="10">
        <v>58</v>
      </c>
      <c r="B59" s="16" t="s">
        <v>2</v>
      </c>
      <c r="C59" s="17"/>
      <c r="D59" s="17">
        <v>3801</v>
      </c>
      <c r="E59" s="8"/>
      <c r="F59" s="18" t="s">
        <v>301</v>
      </c>
      <c r="G59" s="9" t="s">
        <v>54</v>
      </c>
      <c r="H59" s="9">
        <v>3</v>
      </c>
      <c r="I59" s="11" t="s">
        <v>115</v>
      </c>
      <c r="J59" s="9" t="s">
        <v>38</v>
      </c>
      <c r="K59" s="9" t="s">
        <v>179</v>
      </c>
      <c r="L59" s="20" t="s">
        <v>302</v>
      </c>
      <c r="M59" s="9" t="s">
        <v>214</v>
      </c>
      <c r="N59" s="9" t="s">
        <v>89</v>
      </c>
      <c r="O59" s="23" t="s">
        <v>302</v>
      </c>
      <c r="P59" s="25"/>
      <c r="Q59" s="25"/>
    </row>
    <row r="64" customHeight="1" spans="3:4">
      <c r="C64" s="19"/>
      <c r="D64" s="19"/>
    </row>
    <row r="65" customHeight="1" spans="3:4">
      <c r="C65" s="28"/>
      <c r="D65" s="1"/>
    </row>
    <row r="66" customHeight="1" spans="3:4">
      <c r="C66" s="28"/>
      <c r="D66" s="1"/>
    </row>
    <row r="67" customHeight="1" spans="3:4">
      <c r="C67" s="1"/>
      <c r="D67" s="1"/>
    </row>
    <row r="68" customHeight="1" spans="3:4">
      <c r="C68" s="1"/>
      <c r="D68" s="1"/>
    </row>
    <row r="69" customHeight="1" spans="3:4">
      <c r="C69" s="1"/>
      <c r="D69" s="1"/>
    </row>
    <row r="70" customHeight="1" spans="3:4">
      <c r="C70" s="1"/>
      <c r="D70" s="1"/>
    </row>
    <row r="71" customHeight="1" spans="3:4">
      <c r="C71" s="1"/>
      <c r="D71" s="1"/>
    </row>
    <row r="72" customHeight="1" spans="3:4">
      <c r="C72" s="1"/>
      <c r="D72" s="1"/>
    </row>
    <row r="73" customHeight="1" spans="3:4">
      <c r="C73" s="1"/>
      <c r="D73" s="1"/>
    </row>
    <row r="74" customHeight="1" spans="3:4">
      <c r="C74" s="28"/>
      <c r="D74" s="1"/>
    </row>
    <row r="75" customHeight="1" spans="3:4">
      <c r="C75" s="28"/>
      <c r="D75" s="1"/>
    </row>
    <row r="76" customHeight="1" spans="3:4">
      <c r="C76" s="28"/>
      <c r="D76" s="1"/>
    </row>
    <row r="77" customHeight="1" spans="3:5">
      <c r="C77" s="28"/>
      <c r="D77" s="1"/>
      <c r="E77" s="29"/>
    </row>
    <row r="78" customHeight="1" spans="3:5">
      <c r="C78" s="28"/>
      <c r="D78" s="1"/>
      <c r="E78" s="30"/>
    </row>
    <row r="79" customHeight="1" spans="3:5">
      <c r="C79" s="28"/>
      <c r="D79" s="1"/>
      <c r="E79" s="29"/>
    </row>
    <row r="80" customHeight="1" spans="3:5">
      <c r="C80" s="28"/>
      <c r="D80" s="1"/>
      <c r="E80" s="29"/>
    </row>
    <row r="81" customHeight="1" spans="3:4">
      <c r="C81" s="28"/>
      <c r="D81" s="1"/>
    </row>
    <row r="82" customHeight="1" spans="3:4">
      <c r="C82" s="28"/>
      <c r="D82" s="1"/>
    </row>
  </sheetData>
  <sheetProtection formatCells="0" formatColumns="0" formatRows="0" insertRows="0" insertColumns="0" insertHyperlinks="0" deleteColumns="0" deleteRows="0" sort="0" autoFilter="0" pivotTables="0"/>
  <autoFilter ref="A1:Q59">
    <extLst/>
  </autoFilter>
  <mergeCells count="4">
    <mergeCell ref="C64:D64"/>
    <mergeCell ref="C74:D74"/>
    <mergeCell ref="C76:C81"/>
    <mergeCell ref="D76:D81"/>
  </mergeCells>
  <dataValidations count="4">
    <dataValidation type="list" showErrorMessage="1" errorTitle="输入有误" error="您输入的值不在下拉框列表内。" sqref="G2 G3 G4 G5 G6 G7 G8 G9 G10 G11 G12 G13 G14 G15 G16 G17 G18 G19 G20 G21 G22 G23 G24 G25 G26 G27 G28 G29 G30 G31 G32 G33 G34 G35 G36 G37 G38 G39 G40 G41 G42 G43 G44 G45 G46 G47 G48 G49 G50 G51 G52 G53 G54 G55 G56 G57 G58 G59">
      <formula1>",致命,严重,一般,提示"</formula1>
    </dataValidation>
    <dataValidation type="list" showErrorMessage="1" errorTitle="输入有误" error="您输入的值不在下拉框列表内。" sqref="H2 H3 H4 H5 H6 H7 H8 H9 H10 H11 H12 H13 H14 H15 H16 H17 H18 H19 H20 H21 H22 H23 H24 H25 H26 H27 H28 H29 H30 H31 H32 H33 H34 H35 H36 H37 H38 H39 H40 H41 H42 H43 H44 H45 H46 H47 H48 H49 H50 H51 H52 H53 H54 H55 H56 H57 H58 H59">
      <formula1>",1,2,3,4"</formula1>
    </dataValidation>
    <dataValidation type="list" showErrorMessage="1" errorTitle="输入有误" error="您输入的值不在下拉框列表内。" sqref="M2 M3 M4 M5 M6 M7 M8 M9 M10 M11 M12 M13 M14 M15 M16 M17 M18 M19 M20 M21 M22 M23 M24 M25 M26 M27 M28 M29 M30 M31 M32 M33 M34 M35 M36 M37 M38 M39 M40 M41 M42 M43 M44 M45 M46 M47 M48 M49 M50 M51 M52 M53 M54 M55 M56">
      <formula1>#REF!</formula1>
    </dataValidation>
    <dataValidation type="list" showErrorMessage="1" errorTitle="输入有误" error="您输入的值不在下拉框列表内。" sqref="M57 M58 M59">
      <formula1>[1]系统数据!#REF!</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总览</vt:lpstr>
      <vt:lpstr>Bug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中科微-郭成成</cp:lastModifiedBy>
  <dcterms:created xsi:type="dcterms:W3CDTF">2024-04-02T15:34:00Z</dcterms:created>
  <dcterms:modified xsi:type="dcterms:W3CDTF">2024-04-05T08:30:12Z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7DFE178FBAFF4F22B50E92E30930CC72_12</vt:lpwstr>
  </property>
  <property fmtid="{D5CDD505-2E9C-101B-9397-08002B2CF9AE}" pid="3" name="KSOProductBuildVer">
    <vt:lpwstr>2052-12.1.0.16388</vt:lpwstr>
  </property>
</Properties>
</file>